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32B354D-021C-45AB-8872-D1DFC9B1D7EF}" xr6:coauthVersionLast="47" xr6:coauthVersionMax="47" xr10:uidLastSave="{00000000-0000-0000-0000-000000000000}"/>
  <bookViews>
    <workbookView xWindow="-108" yWindow="-108" windowWidth="23256" windowHeight="12456" tabRatio="737" activeTab="15" xr2:uid="{00000000-000D-0000-FFFF-FFFF00000000}"/>
  </bookViews>
  <sheets>
    <sheet name="Índice" sheetId="1" r:id="rId1"/>
    <sheet name="A-1" sheetId="119" r:id="rId2"/>
    <sheet name="A-2" sheetId="120" r:id="rId3"/>
    <sheet name="A-3" sheetId="121" r:id="rId4"/>
    <sheet name="A-4" sheetId="122" r:id="rId5"/>
    <sheet name="A-5" sheetId="123" r:id="rId6"/>
    <sheet name="A-6" sheetId="124" r:id="rId7"/>
    <sheet name="A-7" sheetId="125" r:id="rId8"/>
    <sheet name="A-8" sheetId="126" r:id="rId9"/>
    <sheet name="A-9" sheetId="127" r:id="rId10"/>
    <sheet name="A-10" sheetId="128" r:id="rId11"/>
    <sheet name="A-11" sheetId="129" r:id="rId12"/>
    <sheet name="A-12" sheetId="130" r:id="rId13"/>
    <sheet name="A-13" sheetId="131" r:id="rId14"/>
    <sheet name="A-14" sheetId="132" r:id="rId15"/>
    <sheet name="A-15" sheetId="134" r:id="rId16"/>
    <sheet name="ESRI_MAPINFO_SHEET" sheetId="2" state="veryHidden" r:id="rId17"/>
  </sheets>
  <definedNames>
    <definedName name="_Ref11771521" localSheetId="0">Índice!#REF!</definedName>
    <definedName name="_Ref44188272" localSheetId="0">Índice!#REF!</definedName>
    <definedName name="_Ref515355743" localSheetId="0">Índice!#REF!</definedName>
    <definedName name="_Ref9848671" localSheetId="0">Índice!$AA$65</definedName>
    <definedName name="_Ref9849419" localSheetId="0">Índice!$AA$69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34" l="1"/>
  <c r="J10" i="132"/>
  <c r="K10" i="132"/>
  <c r="L10" i="132"/>
  <c r="M10" i="132"/>
  <c r="N10" i="132"/>
  <c r="O10" i="132"/>
  <c r="P10" i="132"/>
  <c r="J11" i="132"/>
  <c r="K11" i="132"/>
  <c r="L11" i="132"/>
  <c r="M11" i="132"/>
  <c r="N11" i="132"/>
  <c r="O11" i="132"/>
  <c r="P11" i="132"/>
  <c r="J12" i="132"/>
  <c r="K12" i="132"/>
  <c r="L12" i="132"/>
  <c r="M12" i="132"/>
  <c r="N12" i="132"/>
  <c r="O12" i="132"/>
  <c r="P12" i="132"/>
  <c r="J13" i="132"/>
  <c r="K13" i="132"/>
  <c r="L13" i="132"/>
  <c r="M13" i="132"/>
  <c r="N13" i="132"/>
  <c r="O13" i="132"/>
  <c r="P13" i="132"/>
  <c r="J14" i="132"/>
  <c r="K14" i="132"/>
  <c r="L14" i="132"/>
  <c r="M14" i="132"/>
  <c r="N14" i="132"/>
  <c r="O14" i="132"/>
  <c r="P14" i="132"/>
  <c r="J15" i="132"/>
  <c r="K15" i="132"/>
  <c r="L15" i="132"/>
  <c r="M15" i="132"/>
  <c r="N15" i="132"/>
  <c r="O15" i="132"/>
  <c r="P15" i="132"/>
  <c r="J16" i="132"/>
  <c r="K16" i="132"/>
  <c r="L16" i="132"/>
  <c r="M16" i="132"/>
  <c r="N16" i="132"/>
  <c r="O16" i="132"/>
  <c r="P16" i="132"/>
  <c r="J17" i="132"/>
  <c r="K17" i="132"/>
  <c r="L17" i="132"/>
  <c r="M17" i="132"/>
  <c r="N17" i="132"/>
  <c r="O17" i="132"/>
  <c r="P17" i="132"/>
  <c r="J18" i="132"/>
  <c r="K18" i="132"/>
  <c r="L18" i="132"/>
  <c r="M18" i="132"/>
  <c r="N18" i="132"/>
  <c r="O18" i="132"/>
  <c r="P18" i="132"/>
  <c r="J19" i="132"/>
  <c r="K19" i="132"/>
  <c r="L19" i="132"/>
  <c r="M19" i="132"/>
  <c r="N19" i="132"/>
  <c r="O19" i="132"/>
  <c r="P19" i="132"/>
  <c r="K9" i="132"/>
  <c r="L9" i="132"/>
  <c r="M9" i="132"/>
  <c r="N9" i="132"/>
  <c r="O9" i="132"/>
  <c r="P9" i="132"/>
  <c r="J9" i="132"/>
  <c r="I9" i="127"/>
  <c r="J9" i="127"/>
  <c r="K9" i="127"/>
  <c r="L9" i="127"/>
  <c r="M9" i="127"/>
  <c r="N9" i="127"/>
  <c r="I10" i="127"/>
  <c r="J10" i="127"/>
  <c r="K10" i="127"/>
  <c r="L10" i="127"/>
  <c r="M10" i="127"/>
  <c r="N10" i="127"/>
  <c r="I11" i="127"/>
  <c r="J11" i="127"/>
  <c r="K11" i="127"/>
  <c r="L11" i="127"/>
  <c r="M11" i="127"/>
  <c r="N11" i="127"/>
  <c r="I12" i="127"/>
  <c r="J12" i="127"/>
  <c r="K12" i="127"/>
  <c r="L12" i="127"/>
  <c r="M12" i="127"/>
  <c r="N12" i="127"/>
  <c r="I13" i="127"/>
  <c r="J13" i="127"/>
  <c r="K13" i="127"/>
  <c r="L13" i="127"/>
  <c r="M13" i="127"/>
  <c r="N13" i="127"/>
  <c r="I14" i="127"/>
  <c r="J14" i="127"/>
  <c r="K14" i="127"/>
  <c r="L14" i="127"/>
  <c r="M14" i="127"/>
  <c r="N14" i="127"/>
  <c r="I15" i="127"/>
  <c r="J15" i="127"/>
  <c r="K15" i="127"/>
  <c r="L15" i="127"/>
  <c r="M15" i="127"/>
  <c r="N15" i="127"/>
  <c r="I16" i="127"/>
  <c r="J16" i="127"/>
  <c r="K16" i="127"/>
  <c r="L16" i="127"/>
  <c r="M16" i="127"/>
  <c r="N16" i="127"/>
  <c r="I17" i="127"/>
  <c r="J17" i="127"/>
  <c r="K17" i="127"/>
  <c r="L17" i="127"/>
  <c r="M17" i="127"/>
  <c r="N17" i="127"/>
  <c r="I18" i="127"/>
  <c r="J18" i="127"/>
  <c r="K18" i="127"/>
  <c r="L18" i="127"/>
  <c r="M18" i="127"/>
  <c r="N18" i="127"/>
  <c r="I19" i="127"/>
  <c r="J19" i="127"/>
  <c r="K19" i="127"/>
  <c r="L19" i="127"/>
  <c r="M19" i="127"/>
  <c r="N19" i="127"/>
  <c r="I20" i="127"/>
  <c r="J20" i="127"/>
  <c r="K20" i="127"/>
  <c r="L20" i="127"/>
  <c r="M20" i="127"/>
  <c r="N20" i="127"/>
  <c r="J8" i="127"/>
  <c r="K8" i="127"/>
  <c r="L8" i="127"/>
  <c r="M8" i="127"/>
  <c r="N8" i="127"/>
  <c r="I8" i="127"/>
  <c r="C4" i="127"/>
  <c r="C4" i="132"/>
  <c r="B2" i="134"/>
  <c r="B2" i="132"/>
  <c r="C4" i="131"/>
  <c r="B2" i="131"/>
  <c r="C4" i="130"/>
  <c r="B2" i="130"/>
  <c r="C4" i="129"/>
  <c r="B2" i="129"/>
  <c r="C4" i="128"/>
  <c r="B2" i="128"/>
  <c r="B2" i="127"/>
  <c r="C4" i="126"/>
  <c r="B2" i="126"/>
  <c r="C4" i="125"/>
  <c r="B2" i="125"/>
  <c r="C4" i="124"/>
  <c r="B2" i="124"/>
  <c r="C4" i="123"/>
  <c r="B2" i="123"/>
  <c r="C4" i="122"/>
  <c r="B2" i="122"/>
  <c r="C4" i="121"/>
  <c r="B2" i="121"/>
  <c r="C4" i="120" l="1"/>
  <c r="B2" i="120"/>
  <c r="C4" i="119" l="1"/>
  <c r="B2" i="119"/>
</calcChain>
</file>

<file path=xl/sharedStrings.xml><?xml version="1.0" encoding="utf-8"?>
<sst xmlns="http://schemas.openxmlformats.org/spreadsheetml/2006/main" count="177" uniqueCount="81">
  <si>
    <t>Voltar p/ Índice</t>
  </si>
  <si>
    <t>Gráfico 1 - Venda de motos no varejo</t>
  </si>
  <si>
    <t>(Milhões de unidades)</t>
  </si>
  <si>
    <t>Ano</t>
  </si>
  <si>
    <t>Motos vendidas</t>
  </si>
  <si>
    <t>Gráfico 2 - Licenciamento de veículos leves e motos entre janeiro e outubro de 2023 e 2024</t>
  </si>
  <si>
    <t>Gasolina</t>
  </si>
  <si>
    <t>BEV</t>
  </si>
  <si>
    <t>HEV</t>
  </si>
  <si>
    <t>PHEV</t>
  </si>
  <si>
    <t>Flex</t>
  </si>
  <si>
    <t>Diesel</t>
  </si>
  <si>
    <t>Total</t>
  </si>
  <si>
    <t>Tipo de motorização</t>
  </si>
  <si>
    <t>jan-out/23</t>
  </si>
  <si>
    <t>jan-out/24</t>
  </si>
  <si>
    <t>Veículos leves</t>
  </si>
  <si>
    <t>Motos</t>
  </si>
  <si>
    <t>(unidades)</t>
  </si>
  <si>
    <t>Demanda de Energia dos Veículos Leves - 2025-2034</t>
  </si>
  <si>
    <t>Gráfico 3 - Licenciamento de veículos eletrificados e participação no licenciamento total</t>
  </si>
  <si>
    <t>Participação</t>
  </si>
  <si>
    <t>(%)</t>
  </si>
  <si>
    <t>2024 (out)</t>
  </si>
  <si>
    <t>(unidade)</t>
  </si>
  <si>
    <t>Gráfico 4 - Preços de veículos selecionados no Brasil</t>
  </si>
  <si>
    <t>Combustão interna mais barato</t>
  </si>
  <si>
    <t>Combustão interna mais vendido</t>
  </si>
  <si>
    <t>HEV mais vendido</t>
  </si>
  <si>
    <t>BEV mais vendido</t>
  </si>
  <si>
    <t>PHEV mais vendido</t>
  </si>
  <si>
    <t>(R$ - ago/24)</t>
  </si>
  <si>
    <t>Gráfico 5 – Participação de renováveis na matriz de transportes em regiões selecionadas</t>
  </si>
  <si>
    <t>Europa (2022)</t>
  </si>
  <si>
    <t>Estados Unidos (2022)</t>
  </si>
  <si>
    <t>China (2022)</t>
  </si>
  <si>
    <t>Mundo (2022)</t>
  </si>
  <si>
    <t>Brasil (2023)</t>
  </si>
  <si>
    <t>Região</t>
  </si>
  <si>
    <t>Gráfico 6 – Licenciamento total de automóveis e comerciais leves no Brasil</t>
  </si>
  <si>
    <t>Autos</t>
  </si>
  <si>
    <t>CLs</t>
  </si>
  <si>
    <t>Gráfico 7 – Frota circulante de automóveis e comerciais leves no Brasil</t>
  </si>
  <si>
    <t>Gráfico 8 – Projeção de licenciamento das novas tecnologias veiculares</t>
  </si>
  <si>
    <t>Gráfico 9 – Frota de veículos leves 2022 – 2034</t>
  </si>
  <si>
    <t>Etanol</t>
  </si>
  <si>
    <t>Híbrido</t>
  </si>
  <si>
    <t>Elétrico</t>
  </si>
  <si>
    <t>Gasolina C</t>
  </si>
  <si>
    <t>Etanol hidratado</t>
  </si>
  <si>
    <t>Eletricidade</t>
  </si>
  <si>
    <t>(Bilhões lge)</t>
  </si>
  <si>
    <t>Gráfico 10 - Projeção de demanda de energia dos veículos leves</t>
  </si>
  <si>
    <t>Gráfico 11 - Projeção segregada por combustível em anos selecionados</t>
  </si>
  <si>
    <t>Gasolina A</t>
  </si>
  <si>
    <t>Etanol anidro</t>
  </si>
  <si>
    <t>(Bilhões de litros)</t>
  </si>
  <si>
    <t>Gráfico 12 - Projeção de combustíveis nos cenários de oferta de etanol Alto, Baixo e Referência</t>
  </si>
  <si>
    <t>12a - Gasolina A</t>
  </si>
  <si>
    <t>12b - Gasolina C</t>
  </si>
  <si>
    <t>12c - Etanol anidro</t>
  </si>
  <si>
    <t>12d - Etanol hidratado</t>
  </si>
  <si>
    <t>Alto</t>
  </si>
  <si>
    <t xml:space="preserve">Baixo </t>
  </si>
  <si>
    <t>Ref</t>
  </si>
  <si>
    <t>Gráfico 13 - Licenciamento no cenário de referência e no cenário de eletrificação turbo em 2034</t>
  </si>
  <si>
    <t>Referência</t>
  </si>
  <si>
    <t>Eletrificação Turbo</t>
  </si>
  <si>
    <t>Motorização</t>
  </si>
  <si>
    <t>(Milhares de unidades)</t>
  </si>
  <si>
    <t>Gráfico 15 - Demanda energética no cenário eletrificação turbo</t>
  </si>
  <si>
    <t>Híbrido Plug-in</t>
  </si>
  <si>
    <t>Gráfico 14 - Frota de veículos leves no cenário de eletrificação turbo</t>
  </si>
  <si>
    <t>Cenário eletrificação turbo</t>
  </si>
  <si>
    <t>Cenário referência</t>
  </si>
  <si>
    <t>15a - Combustíveis (bilhão lge)</t>
  </si>
  <si>
    <t>15c - Total (bilhão lge)</t>
  </si>
  <si>
    <t>Eletrificação turbo</t>
  </si>
  <si>
    <t>(Bilhões de lge)</t>
  </si>
  <si>
    <t>15b - Energia elétrica (TWh)</t>
  </si>
  <si>
    <t>(TWh)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</si>
</sst>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0.0%"/>
    <numFmt numFmtId="167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6" fillId="0" borderId="0">
      <alignment vertical="center"/>
    </xf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Continuous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0" xfId="0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vertical="top" indent="35"/>
    </xf>
    <xf numFmtId="0" fontId="2" fillId="0" borderId="0" xfId="0" applyFont="1" applyAlignment="1">
      <alignment horizontal="left" vertical="top" indent="6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Continuous" vertical="top"/>
    </xf>
    <xf numFmtId="0" fontId="1" fillId="0" borderId="3" xfId="0" applyFont="1" applyBorder="1" applyAlignment="1">
      <alignment horizontal="centerContinuous" vertical="top"/>
    </xf>
    <xf numFmtId="0" fontId="1" fillId="0" borderId="3" xfId="0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3" fontId="1" fillId="0" borderId="3" xfId="0" applyNumberFormat="1" applyFont="1" applyBorder="1" applyAlignment="1">
      <alignment horizontal="center" vertical="top"/>
    </xf>
    <xf numFmtId="9" fontId="0" fillId="0" borderId="0" xfId="7" applyFont="1" applyAlignment="1">
      <alignment horizontal="center" vertical="top"/>
    </xf>
    <xf numFmtId="166" fontId="0" fillId="0" borderId="0" xfId="7" applyNumberFormat="1" applyFont="1" applyAlignment="1">
      <alignment horizontal="center" vertical="top"/>
    </xf>
    <xf numFmtId="3" fontId="0" fillId="0" borderId="0" xfId="0" applyNumberFormat="1" applyAlignment="1">
      <alignment vertical="top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top"/>
    </xf>
    <xf numFmtId="166" fontId="0" fillId="0" borderId="0" xfId="7" applyNumberFormat="1" applyFont="1" applyAlignment="1">
      <alignment horizontal="center"/>
    </xf>
    <xf numFmtId="0" fontId="0" fillId="0" borderId="0" xfId="0" applyAlignment="1">
      <alignment horizontal="centerContinuous" vertical="top"/>
    </xf>
    <xf numFmtId="0" fontId="1" fillId="0" borderId="5" xfId="0" applyFont="1" applyBorder="1" applyAlignment="1">
      <alignment horizontal="centerContinuous" vertical="top"/>
    </xf>
    <xf numFmtId="0" fontId="1" fillId="0" borderId="6" xfId="0" applyFont="1" applyBorder="1" applyAlignment="1">
      <alignment horizontal="centerContinuous" vertical="top"/>
    </xf>
    <xf numFmtId="0" fontId="1" fillId="0" borderId="4" xfId="0" applyFont="1" applyBorder="1" applyAlignment="1">
      <alignment horizontal="centerContinuous" vertical="top"/>
    </xf>
    <xf numFmtId="0" fontId="1" fillId="0" borderId="7" xfId="0" applyFont="1" applyBorder="1" applyAlignment="1">
      <alignment horizontal="centerContinuous" vertical="top"/>
    </xf>
    <xf numFmtId="0" fontId="1" fillId="0" borderId="8" xfId="0" applyFont="1" applyBorder="1" applyAlignment="1">
      <alignment horizontal="centerContinuous" vertical="top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Continuous" vertical="top"/>
    </xf>
    <xf numFmtId="167" fontId="0" fillId="0" borderId="0" xfId="0" applyNumberFormat="1" applyAlignment="1">
      <alignment horizontal="center"/>
    </xf>
    <xf numFmtId="0" fontId="0" fillId="0" borderId="13" xfId="0" applyBorder="1" applyAlignment="1">
      <alignment horizontal="centerContinuous" vertical="top"/>
    </xf>
    <xf numFmtId="166" fontId="0" fillId="0" borderId="3" xfId="7" applyNumberFormat="1" applyFont="1" applyBorder="1" applyAlignment="1">
      <alignment horizontal="center"/>
    </xf>
    <xf numFmtId="9" fontId="0" fillId="0" borderId="3" xfId="7" applyFont="1" applyBorder="1" applyAlignment="1">
      <alignment horizontal="center"/>
    </xf>
    <xf numFmtId="9" fontId="0" fillId="0" borderId="0" xfId="7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Continuous" vertical="top"/>
    </xf>
    <xf numFmtId="0" fontId="1" fillId="0" borderId="14" xfId="0" applyFont="1" applyBorder="1" applyAlignment="1">
      <alignment horizontal="centerContinuous" vertical="top"/>
    </xf>
    <xf numFmtId="0" fontId="0" fillId="0" borderId="17" xfId="0" applyBorder="1" applyAlignment="1">
      <alignment horizontal="centerContinuous" vertical="top"/>
    </xf>
    <xf numFmtId="0" fontId="0" fillId="0" borderId="16" xfId="0" applyBorder="1" applyAlignment="1">
      <alignment horizontal="centerContinuous" vertical="top"/>
    </xf>
    <xf numFmtId="0" fontId="1" fillId="0" borderId="15" xfId="0" applyFont="1" applyBorder="1" applyAlignment="1">
      <alignment horizontal="centerContinuous" vertical="top"/>
    </xf>
    <xf numFmtId="9" fontId="0" fillId="0" borderId="14" xfId="7" applyFont="1" applyBorder="1" applyAlignment="1">
      <alignment horizontal="center" vertical="top"/>
    </xf>
    <xf numFmtId="0" fontId="1" fillId="0" borderId="0" xfId="0" applyFont="1" applyAlignment="1">
      <alignment horizontal="centerContinuous" vertical="top" wrapText="1"/>
    </xf>
    <xf numFmtId="0" fontId="1" fillId="0" borderId="3" xfId="0" applyFont="1" applyBorder="1" applyAlignment="1">
      <alignment horizontal="centerContinuous" vertical="top" wrapText="1"/>
    </xf>
    <xf numFmtId="167" fontId="0" fillId="0" borderId="3" xfId="0" applyNumberFormat="1" applyBorder="1" applyAlignment="1">
      <alignment horizontal="center"/>
    </xf>
    <xf numFmtId="167" fontId="0" fillId="0" borderId="0" xfId="0" applyNumberFormat="1" applyAlignment="1">
      <alignment horizontal="center" vertical="top"/>
    </xf>
    <xf numFmtId="167" fontId="0" fillId="0" borderId="3" xfId="0" applyNumberFormat="1" applyBorder="1" applyAlignment="1">
      <alignment horizontal="center" vertical="top"/>
    </xf>
    <xf numFmtId="0" fontId="1" fillId="0" borderId="6" xfId="0" applyFont="1" applyBorder="1" applyAlignment="1">
      <alignment horizontal="centerContinuous" vertical="top" wrapText="1"/>
    </xf>
    <xf numFmtId="0" fontId="1" fillId="0" borderId="4" xfId="0" applyFont="1" applyBorder="1" applyAlignment="1">
      <alignment horizontal="centerContinuous" vertical="top" wrapText="1"/>
    </xf>
    <xf numFmtId="0" fontId="1" fillId="0" borderId="0" xfId="0" applyFont="1" applyAlignment="1">
      <alignment horizontal="center" vertical="top" wrapText="1"/>
    </xf>
  </cellXfs>
  <cellStyles count="8">
    <cellStyle name="Hiperlink" xfId="1" builtinId="8"/>
    <cellStyle name="Normal" xfId="0" builtinId="0"/>
    <cellStyle name="Normal 10 2" xfId="2" xr:uid="{00000000-0005-0000-0000-000002000000}"/>
    <cellStyle name="Normal 5" xfId="6" xr:uid="{00000000-0005-0000-0000-000003000000}"/>
    <cellStyle name="Normal 8" xfId="4" xr:uid="{00000000-0005-0000-0000-000004000000}"/>
    <cellStyle name="Porcentagem" xfId="7" builtinId="5"/>
    <cellStyle name="Porcentagem 4 2" xfId="5" xr:uid="{00000000-0005-0000-0000-000005000000}"/>
    <cellStyle name="Vírgula 4 2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A-6'!A1"/><Relationship Id="rId13" Type="http://schemas.openxmlformats.org/officeDocument/2006/relationships/hyperlink" Target="#'A-11'!A1"/><Relationship Id="rId18" Type="http://schemas.openxmlformats.org/officeDocument/2006/relationships/image" Target="../media/image3.png"/><Relationship Id="rId3" Type="http://schemas.openxmlformats.org/officeDocument/2006/relationships/hyperlink" Target="#'A-2'!A1"/><Relationship Id="rId7" Type="http://schemas.openxmlformats.org/officeDocument/2006/relationships/hyperlink" Target="#'A-5'!A1"/><Relationship Id="rId12" Type="http://schemas.openxmlformats.org/officeDocument/2006/relationships/hyperlink" Target="#'A-10'!A1"/><Relationship Id="rId17" Type="http://schemas.openxmlformats.org/officeDocument/2006/relationships/hyperlink" Target="#'A-15'!A1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1" Type="http://schemas.openxmlformats.org/officeDocument/2006/relationships/hyperlink" Target="#'A-1'!A1"/><Relationship Id="rId6" Type="http://schemas.openxmlformats.org/officeDocument/2006/relationships/hyperlink" Target="#'A-4'!A1"/><Relationship Id="rId11" Type="http://schemas.openxmlformats.org/officeDocument/2006/relationships/hyperlink" Target="#'A-9'!A1"/><Relationship Id="rId5" Type="http://schemas.openxmlformats.org/officeDocument/2006/relationships/hyperlink" Target="#'A-3'!A1"/><Relationship Id="rId15" Type="http://schemas.openxmlformats.org/officeDocument/2006/relationships/hyperlink" Target="#'A-13'!A1"/><Relationship Id="rId10" Type="http://schemas.openxmlformats.org/officeDocument/2006/relationships/hyperlink" Target="#'A-8'!A1"/><Relationship Id="rId4" Type="http://schemas.openxmlformats.org/officeDocument/2006/relationships/image" Target="../media/image2.png"/><Relationship Id="rId9" Type="http://schemas.openxmlformats.org/officeDocument/2006/relationships/hyperlink" Target="#'A-7'!A1"/><Relationship Id="rId14" Type="http://schemas.openxmlformats.org/officeDocument/2006/relationships/hyperlink" Target="#'A-12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123825</xdr:rowOff>
    </xdr:from>
    <xdr:to>
      <xdr:col>14</xdr:col>
      <xdr:colOff>575310</xdr:colOff>
      <xdr:row>6</xdr:row>
      <xdr:rowOff>38100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575310</xdr:colOff>
      <xdr:row>10</xdr:row>
      <xdr:rowOff>72390</xdr:rowOff>
    </xdr:to>
    <xdr:pic>
      <xdr:nvPicPr>
        <xdr:cNvPr id="2" name="Imagem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E4617B-1D69-7937-874D-50B0D2478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1455420"/>
          <a:ext cx="577215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53340</xdr:colOff>
      <xdr:row>0</xdr:row>
      <xdr:rowOff>240806</xdr:rowOff>
    </xdr:from>
    <xdr:to>
      <xdr:col>14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5C3479-9F9A-4940-BC89-626526B5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760" y="240806"/>
          <a:ext cx="556260" cy="30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573405</xdr:colOff>
      <xdr:row>14</xdr:row>
      <xdr:rowOff>72390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24DEAF-9012-2E85-56D8-78A51498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2217420"/>
          <a:ext cx="573405" cy="643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571500</xdr:colOff>
      <xdr:row>18</xdr:row>
      <xdr:rowOff>72390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1F6C8ED-DA07-1484-A816-2F99BB76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2979420"/>
          <a:ext cx="571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571500</xdr:colOff>
      <xdr:row>22</xdr:row>
      <xdr:rowOff>72390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25F394-67F2-6486-6B94-6CA31A93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3741420"/>
          <a:ext cx="571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22</xdr:row>
      <xdr:rowOff>163830</xdr:rowOff>
    </xdr:from>
    <xdr:to>
      <xdr:col>14</xdr:col>
      <xdr:colOff>571500</xdr:colOff>
      <xdr:row>26</xdr:row>
      <xdr:rowOff>41910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D64DD55-F1B1-D11F-99F7-C5AF9F48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4476750"/>
          <a:ext cx="571500" cy="643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26</xdr:row>
      <xdr:rowOff>125730</xdr:rowOff>
    </xdr:from>
    <xdr:to>
      <xdr:col>14</xdr:col>
      <xdr:colOff>571500</xdr:colOff>
      <xdr:row>30</xdr:row>
      <xdr:rowOff>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03BCBB6-104D-1E91-9ED6-4ED95730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5200650"/>
          <a:ext cx="571500" cy="636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30</xdr:row>
      <xdr:rowOff>121920</xdr:rowOff>
    </xdr:from>
    <xdr:to>
      <xdr:col>14</xdr:col>
      <xdr:colOff>571500</xdr:colOff>
      <xdr:row>34</xdr:row>
      <xdr:rowOff>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B008FC1-F5B4-DD21-A6EB-85DCAF21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5958840"/>
          <a:ext cx="57150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34</xdr:row>
      <xdr:rowOff>118110</xdr:rowOff>
    </xdr:from>
    <xdr:to>
      <xdr:col>14</xdr:col>
      <xdr:colOff>571500</xdr:colOff>
      <xdr:row>38</xdr:row>
      <xdr:rowOff>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397DF1D-0F4F-FEB4-AD64-CD44E2E27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6717030"/>
          <a:ext cx="571500" cy="643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38</xdr:row>
      <xdr:rowOff>116205</xdr:rowOff>
    </xdr:from>
    <xdr:to>
      <xdr:col>14</xdr:col>
      <xdr:colOff>571500</xdr:colOff>
      <xdr:row>42</xdr:row>
      <xdr:rowOff>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B6749EB-F368-0E04-B184-36E0C291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7477125"/>
          <a:ext cx="571500" cy="645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42</xdr:row>
      <xdr:rowOff>116205</xdr:rowOff>
    </xdr:from>
    <xdr:to>
      <xdr:col>14</xdr:col>
      <xdr:colOff>571500</xdr:colOff>
      <xdr:row>46</xdr:row>
      <xdr:rowOff>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E6213A4-20D6-E457-E9E1-E5CD2DDBD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8239125"/>
          <a:ext cx="571500" cy="645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46</xdr:row>
      <xdr:rowOff>116205</xdr:rowOff>
    </xdr:from>
    <xdr:to>
      <xdr:col>14</xdr:col>
      <xdr:colOff>571500</xdr:colOff>
      <xdr:row>50</xdr:row>
      <xdr:rowOff>0</xdr:rowOff>
    </xdr:to>
    <xdr:pic>
      <xdr:nvPicPr>
        <xdr:cNvPr id="14" name="Imagem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BDD4E56-B1E4-7A76-4231-C8E428DF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9001125"/>
          <a:ext cx="571500" cy="645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50</xdr:row>
      <xdr:rowOff>116205</xdr:rowOff>
    </xdr:from>
    <xdr:to>
      <xdr:col>14</xdr:col>
      <xdr:colOff>571500</xdr:colOff>
      <xdr:row>54</xdr:row>
      <xdr:rowOff>0</xdr:rowOff>
    </xdr:to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C916D44-173F-0754-09E5-6EE09DA8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9763125"/>
          <a:ext cx="571500" cy="645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54</xdr:row>
      <xdr:rowOff>120015</xdr:rowOff>
    </xdr:from>
    <xdr:to>
      <xdr:col>14</xdr:col>
      <xdr:colOff>571500</xdr:colOff>
      <xdr:row>58</xdr:row>
      <xdr:rowOff>0</xdr:rowOff>
    </xdr:to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D965D1A-DDF8-52D9-A6FC-43BBA1F12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10528935"/>
          <a:ext cx="571500" cy="64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58</xdr:row>
      <xdr:rowOff>118110</xdr:rowOff>
    </xdr:from>
    <xdr:to>
      <xdr:col>14</xdr:col>
      <xdr:colOff>571500</xdr:colOff>
      <xdr:row>62</xdr:row>
      <xdr:rowOff>0</xdr:rowOff>
    </xdr:to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2A29843-3DD8-C177-1821-236AA60C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11289030"/>
          <a:ext cx="571500" cy="643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12</xdr:col>
      <xdr:colOff>214187</xdr:colOff>
      <xdr:row>58</xdr:row>
      <xdr:rowOff>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5543437-4859-89C1-4BB2-F340D493C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41020"/>
          <a:ext cx="7529386" cy="1062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87476D-E07D-47D5-B56D-F7C51B0E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85439-310F-4706-B1A3-66B45C8AF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C6C523-D50B-44C4-9A72-97672200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A88B18-0AD7-4DC3-99FE-8BB46C92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C35AF9-5663-441B-BDE6-535FF21A9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B54D7A-5CE1-438E-951A-5A1D73156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9182E3-623D-44FB-A6FF-D8BD522B0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30586-D28D-4B97-AD42-158DA35A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64606"/>
          <a:ext cx="556260" cy="30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A0B6D7-BCE2-488A-986C-EFC072F4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4606"/>
          <a:ext cx="552450" cy="30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2D5232-A988-4094-B2D1-5DADECEC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D690C4-E2D2-43DB-A340-D3CC0931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C484C7-BD60-4028-83AC-3DE1B917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309E79-3A20-483F-8837-0758AAB0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EFAE3-57F5-4CEC-9ADF-3AA5A1286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164606</xdr:rowOff>
    </xdr:from>
    <xdr:to>
      <xdr:col>2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967C3F-A81E-413E-93C6-108F40DC5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2701"/>
          <a:ext cx="552450" cy="30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1:AA69"/>
  <sheetViews>
    <sheetView showGridLines="0" zoomScaleNormal="100" workbookViewId="0">
      <pane xSplit="13" topLeftCell="N1" activePane="topRight" state="frozen"/>
      <selection pane="topRight" activeCell="F2" sqref="F2"/>
    </sheetView>
  </sheetViews>
  <sheetFormatPr defaultColWidth="9.21875" defaultRowHeight="14.4" x14ac:dyDescent="0.3"/>
  <cols>
    <col min="1" max="12" width="9.21875" style="2"/>
    <col min="13" max="13" width="3.5546875" style="2" customWidth="1"/>
    <col min="14" max="15" width="9.21875" style="2" customWidth="1"/>
    <col min="16" max="16" width="3.21875" style="2" customWidth="1"/>
    <col min="17" max="18" width="9.21875" style="2"/>
    <col min="19" max="19" width="9.21875" style="2" customWidth="1"/>
    <col min="20" max="20" width="9.21875" style="2"/>
    <col min="21" max="21" width="3.21875" style="2" customWidth="1"/>
    <col min="22" max="25" width="9.21875" style="2"/>
    <col min="26" max="26" width="3.21875" style="2" customWidth="1"/>
    <col min="27" max="27" width="8.77734375" customWidth="1"/>
    <col min="28" max="16384" width="9.21875" style="2"/>
  </cols>
  <sheetData>
    <row r="1" spans="14:27" ht="21.75" customHeight="1" x14ac:dyDescent="0.3"/>
    <row r="2" spans="14:27" s="8" customFormat="1" ht="21" customHeight="1" x14ac:dyDescent="0.45">
      <c r="N2" s="12" t="s">
        <v>19</v>
      </c>
      <c r="Z2" s="9"/>
    </row>
    <row r="3" spans="14:27" ht="12" customHeight="1" x14ac:dyDescent="0.3">
      <c r="AA3" s="2"/>
    </row>
    <row r="4" spans="14:27" x14ac:dyDescent="0.3">
      <c r="AA4" s="2"/>
    </row>
    <row r="5" spans="14:27" x14ac:dyDescent="0.3">
      <c r="O5" s="2">
        <v>1</v>
      </c>
      <c r="Q5" s="3" t="s">
        <v>1</v>
      </c>
      <c r="AA5" s="2"/>
    </row>
    <row r="6" spans="14:27" x14ac:dyDescent="0.3">
      <c r="AA6" s="2"/>
    </row>
    <row r="7" spans="14:27" x14ac:dyDescent="0.3">
      <c r="AA7" s="2"/>
    </row>
    <row r="8" spans="14:27" x14ac:dyDescent="0.3">
      <c r="AA8" s="2"/>
    </row>
    <row r="9" spans="14:27" x14ac:dyDescent="0.3">
      <c r="Q9" s="3" t="s">
        <v>5</v>
      </c>
      <c r="AA9" s="2"/>
    </row>
    <row r="10" spans="14:27" x14ac:dyDescent="0.3">
      <c r="AA10" s="2"/>
    </row>
    <row r="11" spans="14:27" x14ac:dyDescent="0.3">
      <c r="AA11" s="2"/>
    </row>
    <row r="12" spans="14:27" x14ac:dyDescent="0.3">
      <c r="AA12" s="2"/>
    </row>
    <row r="13" spans="14:27" x14ac:dyDescent="0.3">
      <c r="O13" s="3"/>
      <c r="Q13" s="3" t="s">
        <v>20</v>
      </c>
      <c r="AA13" s="2"/>
    </row>
    <row r="14" spans="14:27" x14ac:dyDescent="0.3">
      <c r="AA14" s="2"/>
    </row>
    <row r="15" spans="14:27" x14ac:dyDescent="0.3">
      <c r="AA15" s="2"/>
    </row>
    <row r="16" spans="14:27" x14ac:dyDescent="0.3">
      <c r="AA16" s="2"/>
    </row>
    <row r="17" spans="15:27" x14ac:dyDescent="0.3">
      <c r="O17" s="3"/>
      <c r="Q17" s="3" t="s">
        <v>25</v>
      </c>
      <c r="AA17" s="2"/>
    </row>
    <row r="18" spans="15:27" x14ac:dyDescent="0.3">
      <c r="AA18" s="2"/>
    </row>
    <row r="19" spans="15:27" x14ac:dyDescent="0.3">
      <c r="AA19" s="2"/>
    </row>
    <row r="20" spans="15:27" x14ac:dyDescent="0.3">
      <c r="AA20" s="2"/>
    </row>
    <row r="21" spans="15:27" x14ac:dyDescent="0.3">
      <c r="O21" s="3"/>
      <c r="Q21" s="3" t="s">
        <v>32</v>
      </c>
      <c r="AA21" s="2"/>
    </row>
    <row r="22" spans="15:27" x14ac:dyDescent="0.3">
      <c r="AA22" s="2"/>
    </row>
    <row r="23" spans="15:27" x14ac:dyDescent="0.3">
      <c r="AA23" s="2"/>
    </row>
    <row r="24" spans="15:27" x14ac:dyDescent="0.3">
      <c r="AA24" s="2"/>
    </row>
    <row r="25" spans="15:27" x14ac:dyDescent="0.3">
      <c r="Q25" s="3" t="s">
        <v>39</v>
      </c>
      <c r="AA25" s="2"/>
    </row>
    <row r="26" spans="15:27" x14ac:dyDescent="0.3">
      <c r="AA26" s="2"/>
    </row>
    <row r="27" spans="15:27" x14ac:dyDescent="0.3">
      <c r="AA27" s="2"/>
    </row>
    <row r="28" spans="15:27" x14ac:dyDescent="0.3">
      <c r="AA28" s="2"/>
    </row>
    <row r="29" spans="15:27" x14ac:dyDescent="0.3">
      <c r="Q29" s="3" t="s">
        <v>42</v>
      </c>
      <c r="AA29" s="2"/>
    </row>
    <row r="30" spans="15:27" x14ac:dyDescent="0.3">
      <c r="AA30" s="2"/>
    </row>
    <row r="31" spans="15:27" x14ac:dyDescent="0.3">
      <c r="AA31" s="2"/>
    </row>
    <row r="32" spans="15:27" x14ac:dyDescent="0.3">
      <c r="AA32" s="2"/>
    </row>
    <row r="33" spans="17:27" x14ac:dyDescent="0.3">
      <c r="Q33" s="3" t="s">
        <v>43</v>
      </c>
      <c r="AA33" s="2"/>
    </row>
    <row r="34" spans="17:27" x14ac:dyDescent="0.3">
      <c r="AA34" s="2"/>
    </row>
    <row r="35" spans="17:27" x14ac:dyDescent="0.3">
      <c r="AA35" s="2"/>
    </row>
    <row r="36" spans="17:27" x14ac:dyDescent="0.3">
      <c r="AA36" s="2"/>
    </row>
    <row r="37" spans="17:27" x14ac:dyDescent="0.3">
      <c r="Q37" s="3" t="s">
        <v>44</v>
      </c>
      <c r="AA37" s="2"/>
    </row>
    <row r="38" spans="17:27" x14ac:dyDescent="0.3">
      <c r="AA38" s="2"/>
    </row>
    <row r="39" spans="17:27" x14ac:dyDescent="0.3">
      <c r="AA39" s="2"/>
    </row>
    <row r="40" spans="17:27" x14ac:dyDescent="0.3">
      <c r="AA40" s="2"/>
    </row>
    <row r="41" spans="17:27" x14ac:dyDescent="0.3">
      <c r="Q41" s="3" t="s">
        <v>52</v>
      </c>
      <c r="AA41" s="2"/>
    </row>
    <row r="42" spans="17:27" x14ac:dyDescent="0.3">
      <c r="AA42" s="2"/>
    </row>
    <row r="43" spans="17:27" x14ac:dyDescent="0.3">
      <c r="AA43" s="2"/>
    </row>
    <row r="44" spans="17:27" x14ac:dyDescent="0.3">
      <c r="AA44" s="2"/>
    </row>
    <row r="45" spans="17:27" x14ac:dyDescent="0.3">
      <c r="Q45" s="3" t="s">
        <v>53</v>
      </c>
      <c r="AA45" s="2"/>
    </row>
    <row r="46" spans="17:27" x14ac:dyDescent="0.3">
      <c r="AA46" s="2"/>
    </row>
    <row r="47" spans="17:27" x14ac:dyDescent="0.3">
      <c r="AA47" s="2"/>
    </row>
    <row r="48" spans="17:27" x14ac:dyDescent="0.3">
      <c r="AA48" s="2"/>
    </row>
    <row r="49" spans="17:27" x14ac:dyDescent="0.3">
      <c r="Q49" s="3" t="s">
        <v>57</v>
      </c>
      <c r="AA49" s="2"/>
    </row>
    <row r="50" spans="17:27" x14ac:dyDescent="0.3">
      <c r="AA50" s="2"/>
    </row>
    <row r="51" spans="17:27" x14ac:dyDescent="0.3">
      <c r="AA51" s="2"/>
    </row>
    <row r="52" spans="17:27" x14ac:dyDescent="0.3">
      <c r="AA52" s="2"/>
    </row>
    <row r="53" spans="17:27" x14ac:dyDescent="0.3">
      <c r="Q53" s="3" t="s">
        <v>65</v>
      </c>
      <c r="AA53" s="2"/>
    </row>
    <row r="54" spans="17:27" x14ac:dyDescent="0.3">
      <c r="AA54" s="2"/>
    </row>
    <row r="55" spans="17:27" x14ac:dyDescent="0.3">
      <c r="AA55" s="2"/>
    </row>
    <row r="56" spans="17:27" x14ac:dyDescent="0.3">
      <c r="AA56" s="2"/>
    </row>
    <row r="57" spans="17:27" x14ac:dyDescent="0.3">
      <c r="Q57" s="3" t="s">
        <v>72</v>
      </c>
      <c r="AA57" s="2"/>
    </row>
    <row r="58" spans="17:27" x14ac:dyDescent="0.3">
      <c r="AA58" s="2"/>
    </row>
    <row r="59" spans="17:27" x14ac:dyDescent="0.3">
      <c r="AA59" s="2"/>
    </row>
    <row r="60" spans="17:27" x14ac:dyDescent="0.3">
      <c r="AA60" s="2"/>
    </row>
    <row r="61" spans="17:27" x14ac:dyDescent="0.3">
      <c r="Q61" s="3" t="s">
        <v>70</v>
      </c>
      <c r="AA61" s="2"/>
    </row>
    <row r="62" spans="17:27" x14ac:dyDescent="0.3">
      <c r="AA62" s="2"/>
    </row>
    <row r="63" spans="17:27" x14ac:dyDescent="0.3">
      <c r="AA63" s="2"/>
    </row>
    <row r="64" spans="17:27" x14ac:dyDescent="0.3">
      <c r="AA64" s="2"/>
    </row>
    <row r="65" spans="27:27" x14ac:dyDescent="0.3">
      <c r="AA65" s="3"/>
    </row>
    <row r="66" spans="27:27" x14ac:dyDescent="0.3">
      <c r="AA66" s="2"/>
    </row>
    <row r="67" spans="27:27" x14ac:dyDescent="0.3">
      <c r="AA67" s="2"/>
    </row>
    <row r="68" spans="27:27" x14ac:dyDescent="0.3">
      <c r="AA68" s="2"/>
    </row>
    <row r="69" spans="27:27" x14ac:dyDescent="0.3">
      <c r="AA69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0531-2ED1-423B-ACE9-B93FC82DACA3}">
  <dimension ref="A1:N2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9" sqref="P9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14" width="9.77734375" style="2" customWidth="1"/>
    <col min="15" max="17" width="11.21875" style="2" customWidth="1"/>
    <col min="18" max="18" width="5.77734375" style="2" customWidth="1"/>
    <col min="19" max="16384" width="9.21875" style="2"/>
  </cols>
  <sheetData>
    <row r="1" spans="1:14" x14ac:dyDescent="0.3">
      <c r="A1" s="1" t="s">
        <v>0</v>
      </c>
      <c r="B1" s="1"/>
    </row>
    <row r="2" spans="1:14" ht="21.75" customHeight="1" x14ac:dyDescent="0.3">
      <c r="B2" s="13" t="str">
        <f>Índice!N2</f>
        <v>Demanda de Energia dos Veículos Leves - 2025-2034</v>
      </c>
    </row>
    <row r="3" spans="1:14" ht="15" customHeight="1" x14ac:dyDescent="0.3"/>
    <row r="4" spans="1:14" x14ac:dyDescent="0.3">
      <c r="C4" s="6" t="str">
        <f>Índice!Q37</f>
        <v>Gráfico 9 – Frota de veículos leves 2022 – 2034</v>
      </c>
      <c r="D4" s="6"/>
      <c r="E4" s="6"/>
      <c r="F4" s="6"/>
    </row>
    <row r="6" spans="1:14" x14ac:dyDescent="0.3">
      <c r="A6" s="4" t="s">
        <v>3</v>
      </c>
      <c r="B6" s="4"/>
      <c r="C6" s="4" t="s">
        <v>10</v>
      </c>
      <c r="D6" s="4" t="s">
        <v>45</v>
      </c>
      <c r="E6" s="4" t="s">
        <v>6</v>
      </c>
      <c r="F6" s="4" t="s">
        <v>46</v>
      </c>
      <c r="G6" s="4" t="s">
        <v>47</v>
      </c>
      <c r="H6" s="4" t="s">
        <v>11</v>
      </c>
      <c r="I6" s="17" t="s">
        <v>10</v>
      </c>
      <c r="J6" s="4" t="s">
        <v>45</v>
      </c>
      <c r="K6" s="4" t="s">
        <v>6</v>
      </c>
      <c r="L6" s="4" t="s">
        <v>46</v>
      </c>
      <c r="M6" s="4" t="s">
        <v>47</v>
      </c>
      <c r="N6" s="4" t="s">
        <v>11</v>
      </c>
    </row>
    <row r="7" spans="1:14" x14ac:dyDescent="0.3">
      <c r="A7" s="5"/>
      <c r="B7" s="5"/>
      <c r="C7" s="7" t="s">
        <v>2</v>
      </c>
      <c r="D7" s="7"/>
      <c r="E7" s="7"/>
      <c r="F7" s="7"/>
      <c r="G7" s="7"/>
      <c r="H7" s="7"/>
      <c r="I7" s="43" t="s">
        <v>22</v>
      </c>
      <c r="J7" s="7"/>
      <c r="K7" s="7"/>
      <c r="L7" s="7"/>
      <c r="M7" s="7"/>
      <c r="N7" s="7"/>
    </row>
    <row r="8" spans="1:14" x14ac:dyDescent="0.3">
      <c r="A8" s="5">
        <v>2022</v>
      </c>
      <c r="B8" s="5"/>
      <c r="C8" s="11">
        <v>30.477569018273428</v>
      </c>
      <c r="D8" s="11">
        <v>0.33939851184986253</v>
      </c>
      <c r="E8" s="11">
        <v>6.2140410250371643</v>
      </c>
      <c r="F8" s="11">
        <v>6.7726299704584672E-2</v>
      </c>
      <c r="G8" s="11">
        <v>7.5072195217078721E-3</v>
      </c>
      <c r="H8" s="11">
        <v>1.284529701394131</v>
      </c>
      <c r="I8" s="44">
        <f>C8/SUM($C8:$H8)</f>
        <v>0.79387747650075768</v>
      </c>
      <c r="J8" s="30">
        <f t="shared" ref="J8:N8" si="0">D8/SUM($C8:$H8)</f>
        <v>8.8406274776683391E-3</v>
      </c>
      <c r="K8" s="30">
        <f t="shared" si="0"/>
        <v>0.16186288364635959</v>
      </c>
      <c r="L8" s="30">
        <f t="shared" si="0"/>
        <v>1.7641296741867107E-3</v>
      </c>
      <c r="M8" s="30">
        <f t="shared" si="0"/>
        <v>1.955475020287001E-4</v>
      </c>
      <c r="N8" s="30">
        <f t="shared" si="0"/>
        <v>3.3459335198999227E-2</v>
      </c>
    </row>
    <row r="9" spans="1:14" x14ac:dyDescent="0.3">
      <c r="A9" s="5">
        <v>2023</v>
      </c>
      <c r="B9" s="5"/>
      <c r="C9" s="11">
        <v>30.735534004510274</v>
      </c>
      <c r="D9" s="11">
        <v>0.2988740943571796</v>
      </c>
      <c r="E9" s="11">
        <v>5.7253057620134671</v>
      </c>
      <c r="F9" s="11">
        <v>0.10290594562473465</v>
      </c>
      <c r="G9" s="11">
        <v>1.9813047317342548E-2</v>
      </c>
      <c r="H9" s="11">
        <v>2.8689113075964277</v>
      </c>
      <c r="I9" s="44">
        <f t="shared" ref="I9:I20" si="1">C9/SUM($C9:$H9)</f>
        <v>0.77319483536711631</v>
      </c>
      <c r="J9" s="30">
        <f t="shared" ref="J9:J20" si="2">D9/SUM($C9:$H9)</f>
        <v>7.5185908970406886E-3</v>
      </c>
      <c r="K9" s="30">
        <f t="shared" ref="K9:K20" si="3">E9/SUM($C9:$H9)</f>
        <v>0.14402797899775549</v>
      </c>
      <c r="L9" s="30">
        <f t="shared" ref="L9:L20" si="4">F9/SUM($C9:$H9)</f>
        <v>2.588741281473691E-3</v>
      </c>
      <c r="M9" s="30">
        <f t="shared" ref="M9:M20" si="5">G9/SUM($C9:$H9)</f>
        <v>4.9842458752808805E-4</v>
      </c>
      <c r="N9" s="30">
        <f t="shared" ref="N9:N20" si="6">H9/SUM($C9:$H9)</f>
        <v>7.2171428869085716E-2</v>
      </c>
    </row>
    <row r="10" spans="1:14" x14ac:dyDescent="0.3">
      <c r="A10" s="5">
        <v>2024</v>
      </c>
      <c r="B10" s="5"/>
      <c r="C10" s="11">
        <v>31.037465312641171</v>
      </c>
      <c r="D10" s="11">
        <v>0.26308097069005437</v>
      </c>
      <c r="E10" s="11">
        <v>5.2850842635802024</v>
      </c>
      <c r="F10" s="11">
        <v>0.14939420687071961</v>
      </c>
      <c r="G10" s="11">
        <v>6.0231364199059508E-2</v>
      </c>
      <c r="H10" s="11">
        <v>2.9674416522509612</v>
      </c>
      <c r="I10" s="44">
        <f t="shared" si="1"/>
        <v>0.78056739238344552</v>
      </c>
      <c r="J10" s="30">
        <f t="shared" si="2"/>
        <v>6.6162756916108073E-3</v>
      </c>
      <c r="K10" s="30">
        <f t="shared" si="3"/>
        <v>0.13291563600940609</v>
      </c>
      <c r="L10" s="30">
        <f t="shared" si="4"/>
        <v>3.7571446417944418E-3</v>
      </c>
      <c r="M10" s="30">
        <f t="shared" si="5"/>
        <v>1.5147705657977497E-3</v>
      </c>
      <c r="N10" s="30">
        <f t="shared" si="6"/>
        <v>7.4628780707945278E-2</v>
      </c>
    </row>
    <row r="11" spans="1:14" x14ac:dyDescent="0.3">
      <c r="A11" s="5">
        <v>2025</v>
      </c>
      <c r="B11" s="5"/>
      <c r="C11" s="11">
        <v>31.380928471893135</v>
      </c>
      <c r="D11" s="11">
        <v>0.231492521124574</v>
      </c>
      <c r="E11" s="11">
        <v>4.8925535258837751</v>
      </c>
      <c r="F11" s="11">
        <v>0.21547492791130252</v>
      </c>
      <c r="G11" s="11">
        <v>0.12814778451806619</v>
      </c>
      <c r="H11" s="11">
        <v>3.0447740682472206</v>
      </c>
      <c r="I11" s="44">
        <f t="shared" si="1"/>
        <v>0.78662011882222227</v>
      </c>
      <c r="J11" s="30">
        <f t="shared" si="2"/>
        <v>5.8027816046477467E-3</v>
      </c>
      <c r="K11" s="30">
        <f t="shared" si="3"/>
        <v>0.12264076377860601</v>
      </c>
      <c r="L11" s="30">
        <f t="shared" si="4"/>
        <v>5.4012714616972334E-3</v>
      </c>
      <c r="M11" s="30">
        <f t="shared" si="5"/>
        <v>3.2122575842423607E-3</v>
      </c>
      <c r="N11" s="30">
        <f t="shared" si="6"/>
        <v>7.632280674858441E-2</v>
      </c>
    </row>
    <row r="12" spans="1:14" x14ac:dyDescent="0.3">
      <c r="A12" s="5">
        <v>2026</v>
      </c>
      <c r="B12" s="5"/>
      <c r="C12" s="11">
        <v>31.813414856335569</v>
      </c>
      <c r="D12" s="11">
        <v>0.20363769959462774</v>
      </c>
      <c r="E12" s="11">
        <v>4.5482143021598844</v>
      </c>
      <c r="F12" s="11">
        <v>0.30702272024926552</v>
      </c>
      <c r="G12" s="11">
        <v>0.20348575870561988</v>
      </c>
      <c r="H12" s="11">
        <v>3.1006993409052885</v>
      </c>
      <c r="I12" s="44">
        <f t="shared" si="1"/>
        <v>0.79184187043159071</v>
      </c>
      <c r="J12" s="30">
        <f t="shared" si="2"/>
        <v>5.0685805866981324E-3</v>
      </c>
      <c r="K12" s="30">
        <f t="shared" si="3"/>
        <v>0.1132059081494287</v>
      </c>
      <c r="L12" s="30">
        <f t="shared" si="4"/>
        <v>7.641853166817706E-3</v>
      </c>
      <c r="M12" s="30">
        <f t="shared" si="5"/>
        <v>5.0647987494357588E-3</v>
      </c>
      <c r="N12" s="30">
        <f t="shared" si="6"/>
        <v>7.7176988916029046E-2</v>
      </c>
    </row>
    <row r="13" spans="1:14" x14ac:dyDescent="0.3">
      <c r="A13" s="5">
        <v>2027</v>
      </c>
      <c r="B13" s="5"/>
      <c r="C13" s="11">
        <v>32.335311629468976</v>
      </c>
      <c r="D13" s="11">
        <v>0.17908098894356711</v>
      </c>
      <c r="E13" s="11">
        <v>4.2473935034897403</v>
      </c>
      <c r="F13" s="11">
        <v>0.41855346044777292</v>
      </c>
      <c r="G13" s="11">
        <v>0.28524840086054765</v>
      </c>
      <c r="H13" s="11">
        <v>3.1648178470995711</v>
      </c>
      <c r="I13" s="44">
        <f t="shared" si="1"/>
        <v>0.79584023266996062</v>
      </c>
      <c r="J13" s="30">
        <f t="shared" si="2"/>
        <v>4.4075609210374456E-3</v>
      </c>
      <c r="K13" s="30">
        <f t="shared" si="3"/>
        <v>0.10453731427711205</v>
      </c>
      <c r="L13" s="30">
        <f t="shared" si="4"/>
        <v>1.0301483627700642E-2</v>
      </c>
      <c r="M13" s="30">
        <f t="shared" si="5"/>
        <v>7.0205648954594765E-3</v>
      </c>
      <c r="N13" s="30">
        <f t="shared" si="6"/>
        <v>7.7892843608729737E-2</v>
      </c>
    </row>
    <row r="14" spans="1:14" x14ac:dyDescent="0.3">
      <c r="A14" s="5">
        <v>2028</v>
      </c>
      <c r="B14" s="5"/>
      <c r="C14" s="11">
        <v>32.936135252547324</v>
      </c>
      <c r="D14" s="11">
        <v>0.15743906562778318</v>
      </c>
      <c r="E14" s="11">
        <v>3.9863123394342925</v>
      </c>
      <c r="F14" s="11">
        <v>0.55608197079520505</v>
      </c>
      <c r="G14" s="11">
        <v>0.37355729672393706</v>
      </c>
      <c r="H14" s="11">
        <v>3.2363207304534942</v>
      </c>
      <c r="I14" s="44">
        <f t="shared" si="1"/>
        <v>0.79853216561599882</v>
      </c>
      <c r="J14" s="30">
        <f t="shared" si="2"/>
        <v>3.8170889530394947E-3</v>
      </c>
      <c r="K14" s="30">
        <f t="shared" si="3"/>
        <v>9.6647606066168651E-2</v>
      </c>
      <c r="L14" s="30">
        <f t="shared" si="4"/>
        <v>1.3482132526910981E-2</v>
      </c>
      <c r="M14" s="30">
        <f t="shared" si="5"/>
        <v>9.0568463739701521E-3</v>
      </c>
      <c r="N14" s="30">
        <f t="shared" si="6"/>
        <v>7.8464160463911942E-2</v>
      </c>
    </row>
    <row r="15" spans="1:14" x14ac:dyDescent="0.3">
      <c r="A15" s="5">
        <v>2029</v>
      </c>
      <c r="B15" s="5"/>
      <c r="C15" s="11">
        <v>33.595460781052751</v>
      </c>
      <c r="D15" s="11">
        <v>0.13832473932192704</v>
      </c>
      <c r="E15" s="11">
        <v>3.7606560352393266</v>
      </c>
      <c r="F15" s="11">
        <v>0.72743873495690081</v>
      </c>
      <c r="G15" s="11">
        <v>0.46873052445924007</v>
      </c>
      <c r="H15" s="11">
        <v>3.3138406510241274</v>
      </c>
      <c r="I15" s="44">
        <f t="shared" si="1"/>
        <v>0.79980715396802138</v>
      </c>
      <c r="J15" s="30">
        <f t="shared" si="2"/>
        <v>3.293097147899042E-3</v>
      </c>
      <c r="K15" s="30">
        <f t="shared" si="3"/>
        <v>8.9529940374973971E-2</v>
      </c>
      <c r="L15" s="30">
        <f t="shared" si="4"/>
        <v>1.7318134377847488E-2</v>
      </c>
      <c r="M15" s="30">
        <f t="shared" si="5"/>
        <v>1.1159067863034534E-2</v>
      </c>
      <c r="N15" s="30">
        <f t="shared" si="6"/>
        <v>7.88926062682236E-2</v>
      </c>
    </row>
    <row r="16" spans="1:14" x14ac:dyDescent="0.3">
      <c r="A16" s="5">
        <v>2030</v>
      </c>
      <c r="B16" s="5"/>
      <c r="C16" s="11">
        <v>34.294978651113084</v>
      </c>
      <c r="D16" s="11">
        <v>0.12061510211408909</v>
      </c>
      <c r="E16" s="11">
        <v>3.5676930741600961</v>
      </c>
      <c r="F16" s="11">
        <v>0.94334305608672453</v>
      </c>
      <c r="G16" s="11">
        <v>0.57201821702417854</v>
      </c>
      <c r="H16" s="11">
        <v>3.3967564588278081</v>
      </c>
      <c r="I16" s="44">
        <f t="shared" si="1"/>
        <v>0.79950239433414871</v>
      </c>
      <c r="J16" s="30">
        <f t="shared" si="2"/>
        <v>2.811842045860036E-3</v>
      </c>
      <c r="K16" s="30">
        <f t="shared" si="3"/>
        <v>8.3171918083342483E-2</v>
      </c>
      <c r="L16" s="30">
        <f t="shared" si="4"/>
        <v>2.1991704374347259E-2</v>
      </c>
      <c r="M16" s="30">
        <f t="shared" si="5"/>
        <v>1.333518643548531E-2</v>
      </c>
      <c r="N16" s="30">
        <f t="shared" si="6"/>
        <v>7.9186954726816111E-2</v>
      </c>
    </row>
    <row r="17" spans="1:14" x14ac:dyDescent="0.3">
      <c r="A17" s="5">
        <v>2031</v>
      </c>
      <c r="B17" s="5"/>
      <c r="C17" s="11">
        <v>35.011620606786877</v>
      </c>
      <c r="D17" s="11">
        <v>0.10456023702133968</v>
      </c>
      <c r="E17" s="11">
        <v>3.4040500020248254</v>
      </c>
      <c r="F17" s="11">
        <v>1.2171563353251138</v>
      </c>
      <c r="G17" s="11">
        <v>0.68572823836787078</v>
      </c>
      <c r="H17" s="11">
        <v>3.4848678459817175</v>
      </c>
      <c r="I17" s="44">
        <f t="shared" si="1"/>
        <v>0.7973862155106205</v>
      </c>
      <c r="J17" s="30">
        <f t="shared" si="2"/>
        <v>2.3813491134191487E-3</v>
      </c>
      <c r="K17" s="30">
        <f t="shared" si="3"/>
        <v>7.7526903967345351E-2</v>
      </c>
      <c r="L17" s="30">
        <f t="shared" si="4"/>
        <v>2.7720615815239692E-2</v>
      </c>
      <c r="M17" s="30">
        <f t="shared" si="5"/>
        <v>1.5617393179307095E-2</v>
      </c>
      <c r="N17" s="30">
        <f t="shared" si="6"/>
        <v>7.9367522414068206E-2</v>
      </c>
    </row>
    <row r="18" spans="1:14" x14ac:dyDescent="0.3">
      <c r="A18" s="5">
        <v>2032</v>
      </c>
      <c r="B18" s="5"/>
      <c r="C18" s="11">
        <v>35.714944265786272</v>
      </c>
      <c r="D18" s="11">
        <v>9.0568152795098902E-2</v>
      </c>
      <c r="E18" s="11">
        <v>3.2641908877137822</v>
      </c>
      <c r="F18" s="11">
        <v>1.5641138150203484</v>
      </c>
      <c r="G18" s="11">
        <v>0.81362367515617273</v>
      </c>
      <c r="H18" s="11">
        <v>3.5776264329570386</v>
      </c>
      <c r="I18" s="44">
        <f t="shared" si="1"/>
        <v>0.79322356330525856</v>
      </c>
      <c r="J18" s="30">
        <f t="shared" si="2"/>
        <v>2.0115051096670634E-3</v>
      </c>
      <c r="K18" s="30">
        <f t="shared" si="3"/>
        <v>7.2497190755559451E-2</v>
      </c>
      <c r="L18" s="30">
        <f t="shared" si="4"/>
        <v>3.4738733582568251E-2</v>
      </c>
      <c r="M18" s="30">
        <f t="shared" si="5"/>
        <v>1.8070459973114319E-2</v>
      </c>
      <c r="N18" s="30">
        <f t="shared" si="6"/>
        <v>7.9458547273832295E-2</v>
      </c>
    </row>
    <row r="19" spans="1:14" x14ac:dyDescent="0.3">
      <c r="A19" s="5">
        <v>2033</v>
      </c>
      <c r="B19" s="5"/>
      <c r="C19" s="11">
        <v>36.371602516443083</v>
      </c>
      <c r="D19" s="11">
        <v>7.7037835908948277E-2</v>
      </c>
      <c r="E19" s="11">
        <v>3.1436352241005059</v>
      </c>
      <c r="F19" s="11">
        <v>2.0002903383284831</v>
      </c>
      <c r="G19" s="11">
        <v>0.96181849971466782</v>
      </c>
      <c r="H19" s="11">
        <v>3.6744615934090232</v>
      </c>
      <c r="I19" s="44">
        <f t="shared" si="1"/>
        <v>0.78677288440693227</v>
      </c>
      <c r="J19" s="30">
        <f t="shared" si="2"/>
        <v>1.666445143272136E-3</v>
      </c>
      <c r="K19" s="30">
        <f t="shared" si="3"/>
        <v>6.8001594146714653E-2</v>
      </c>
      <c r="L19" s="30">
        <f t="shared" si="4"/>
        <v>4.3269311502745537E-2</v>
      </c>
      <c r="M19" s="30">
        <f t="shared" si="5"/>
        <v>2.08055918062546E-2</v>
      </c>
      <c r="N19" s="30">
        <f t="shared" si="6"/>
        <v>7.9484172994080879E-2</v>
      </c>
    </row>
    <row r="20" spans="1:14" x14ac:dyDescent="0.3">
      <c r="A20" s="5">
        <v>2034</v>
      </c>
      <c r="B20" s="5"/>
      <c r="C20" s="11">
        <v>36.947380452221211</v>
      </c>
      <c r="D20" s="11">
        <v>6.4175015700344423E-2</v>
      </c>
      <c r="E20" s="11">
        <v>3.0382096999434793</v>
      </c>
      <c r="F20" s="11">
        <v>2.5403150947990785</v>
      </c>
      <c r="G20" s="11">
        <v>1.1398156937973323</v>
      </c>
      <c r="H20" s="11">
        <v>3.7747015910691126</v>
      </c>
      <c r="I20" s="44">
        <f t="shared" si="1"/>
        <v>0.77776430829150056</v>
      </c>
      <c r="J20" s="30">
        <f t="shared" si="2"/>
        <v>1.350922205711444E-3</v>
      </c>
      <c r="K20" s="30">
        <f t="shared" si="3"/>
        <v>6.3956119129387631E-2</v>
      </c>
      <c r="L20" s="30">
        <f t="shared" si="4"/>
        <v>5.3475141900894446E-2</v>
      </c>
      <c r="M20" s="30">
        <f t="shared" si="5"/>
        <v>2.399379749837674E-2</v>
      </c>
      <c r="N20" s="30">
        <f t="shared" si="6"/>
        <v>7.9459710974129377E-2</v>
      </c>
    </row>
  </sheetData>
  <hyperlinks>
    <hyperlink ref="A1" location="Índice!A1" display="Voltar" xr:uid="{7A291BE8-F351-41D0-92B6-EA11CC85AE9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8AE0-B2E5-47EA-B330-0E8D33EAD44F}">
  <dimension ref="A1:F2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" sqref="C4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Índice!Q41</f>
        <v>Gráfico 10 - Projeção de demanda de energia dos veículos leves</v>
      </c>
      <c r="D4" s="6"/>
      <c r="E4" s="6"/>
      <c r="F4" s="6"/>
    </row>
    <row r="6" spans="1:6" x14ac:dyDescent="0.3">
      <c r="A6" s="4" t="s">
        <v>3</v>
      </c>
      <c r="B6" s="4"/>
      <c r="C6" s="4" t="s">
        <v>48</v>
      </c>
      <c r="D6" s="4" t="s">
        <v>49</v>
      </c>
      <c r="E6" s="4" t="s">
        <v>50</v>
      </c>
      <c r="F6" s="4" t="s">
        <v>12</v>
      </c>
    </row>
    <row r="7" spans="1:6" x14ac:dyDescent="0.3">
      <c r="A7" s="5"/>
      <c r="B7" s="5"/>
      <c r="C7" s="7" t="s">
        <v>51</v>
      </c>
      <c r="D7" s="7"/>
      <c r="E7" s="7"/>
      <c r="F7" s="7"/>
    </row>
    <row r="8" spans="1:6" x14ac:dyDescent="0.3">
      <c r="A8" s="5">
        <v>2022</v>
      </c>
      <c r="B8" s="5"/>
      <c r="C8" s="11">
        <v>43.616999999999997</v>
      </c>
      <c r="D8" s="11">
        <v>11.861499999999999</v>
      </c>
      <c r="E8" s="11">
        <v>3.5678853370644348E-3</v>
      </c>
      <c r="F8" s="11">
        <v>55.482067885337059</v>
      </c>
    </row>
    <row r="9" spans="1:6" x14ac:dyDescent="0.3">
      <c r="A9" s="5">
        <v>2023</v>
      </c>
      <c r="B9" s="5"/>
      <c r="C9" s="11">
        <v>46.457006426589999</v>
      </c>
      <c r="D9" s="11">
        <v>12.6833168</v>
      </c>
      <c r="E9" s="11">
        <v>9.2978473307540038E-3</v>
      </c>
      <c r="F9" s="11">
        <v>59.149621073920756</v>
      </c>
    </row>
    <row r="10" spans="1:6" x14ac:dyDescent="0.3">
      <c r="A10" s="5">
        <v>2024</v>
      </c>
      <c r="B10" s="5"/>
      <c r="C10" s="11">
        <v>46.67916396222833</v>
      </c>
      <c r="D10" s="11">
        <v>13.251816622847114</v>
      </c>
      <c r="E10" s="11">
        <v>2.8096828874438862E-2</v>
      </c>
      <c r="F10" s="11">
        <v>59.959077413949885</v>
      </c>
    </row>
    <row r="11" spans="1:6" x14ac:dyDescent="0.3">
      <c r="A11" s="5">
        <v>2025</v>
      </c>
      <c r="B11" s="5"/>
      <c r="C11" s="11">
        <v>48.311304834956637</v>
      </c>
      <c r="D11" s="11">
        <v>13.749633018807055</v>
      </c>
      <c r="E11" s="11">
        <v>5.8492808034995E-2</v>
      </c>
      <c r="F11" s="11">
        <v>62.119430661798688</v>
      </c>
    </row>
    <row r="12" spans="1:6" x14ac:dyDescent="0.3">
      <c r="A12" s="5">
        <v>2026</v>
      </c>
      <c r="C12" s="11">
        <v>45.591516966586539</v>
      </c>
      <c r="D12" s="11">
        <v>16.835575033413463</v>
      </c>
      <c r="E12" s="11">
        <v>9.0604460021739747E-2</v>
      </c>
      <c r="F12" s="11">
        <v>62.517696460021739</v>
      </c>
    </row>
    <row r="13" spans="1:6" x14ac:dyDescent="0.3">
      <c r="A13" s="5">
        <v>2027</v>
      </c>
      <c r="B13" s="10"/>
      <c r="C13" s="11">
        <v>44.448449577092752</v>
      </c>
      <c r="D13" s="11">
        <v>18.354021422907245</v>
      </c>
      <c r="E13" s="11">
        <v>0.12386481012157693</v>
      </c>
      <c r="F13" s="11">
        <v>62.926335810121572</v>
      </c>
    </row>
    <row r="14" spans="1:6" x14ac:dyDescent="0.3">
      <c r="A14" s="5">
        <v>2028</v>
      </c>
      <c r="B14" s="10"/>
      <c r="C14" s="11">
        <v>43.435428687150988</v>
      </c>
      <c r="D14" s="11">
        <v>19.744679312849009</v>
      </c>
      <c r="E14" s="11">
        <v>0.15825100569304523</v>
      </c>
      <c r="F14" s="11">
        <v>63.338359005693043</v>
      </c>
    </row>
    <row r="15" spans="1:6" x14ac:dyDescent="0.3">
      <c r="A15" s="5">
        <v>2029</v>
      </c>
      <c r="B15" s="10"/>
      <c r="C15" s="11">
        <v>43.040568997060383</v>
      </c>
      <c r="D15" s="11">
        <v>20.51944600293961</v>
      </c>
      <c r="E15" s="11">
        <v>0.1938466151198453</v>
      </c>
      <c r="F15" s="11">
        <v>63.753861615119838</v>
      </c>
    </row>
    <row r="16" spans="1:6" x14ac:dyDescent="0.3">
      <c r="A16" s="5">
        <v>2030</v>
      </c>
      <c r="C16" s="11">
        <v>42.715824228287552</v>
      </c>
      <c r="D16" s="11">
        <v>21.226382771712455</v>
      </c>
      <c r="E16" s="11">
        <v>0.23115452189492824</v>
      </c>
      <c r="F16" s="11">
        <v>64.173361521894932</v>
      </c>
    </row>
    <row r="17" spans="1:6" x14ac:dyDescent="0.3">
      <c r="A17" s="5">
        <v>2031</v>
      </c>
      <c r="C17" s="11">
        <v>42.39322375087152</v>
      </c>
      <c r="D17" s="11">
        <v>21.9334732491285</v>
      </c>
      <c r="E17" s="11">
        <v>0.27111485464292839</v>
      </c>
      <c r="F17" s="11">
        <v>64.597811854642956</v>
      </c>
    </row>
    <row r="18" spans="1:6" x14ac:dyDescent="0.3">
      <c r="A18" s="5">
        <v>2032</v>
      </c>
      <c r="C18" s="11">
        <v>42.353387271669035</v>
      </c>
      <c r="D18" s="11">
        <v>22.360110728330969</v>
      </c>
      <c r="E18" s="11">
        <v>0.3152397854649201</v>
      </c>
      <c r="F18" s="11">
        <v>65.028737785464926</v>
      </c>
    </row>
    <row r="19" spans="1:6" x14ac:dyDescent="0.3">
      <c r="A19" s="5">
        <v>2033</v>
      </c>
      <c r="C19" s="11">
        <v>42.360670848870953</v>
      </c>
      <c r="D19" s="11">
        <v>22.741955151129044</v>
      </c>
      <c r="E19" s="11">
        <v>0.36594647567826649</v>
      </c>
      <c r="F19" s="11">
        <v>65.468572475678272</v>
      </c>
    </row>
    <row r="20" spans="1:6" x14ac:dyDescent="0.3">
      <c r="A20" s="5">
        <v>2034</v>
      </c>
      <c r="C20" s="11">
        <v>42.350485225672287</v>
      </c>
      <c r="D20" s="11">
        <v>23.143608774327717</v>
      </c>
      <c r="E20" s="11">
        <v>0.42691524806199938</v>
      </c>
      <c r="F20" s="11">
        <v>65.921009248062006</v>
      </c>
    </row>
  </sheetData>
  <hyperlinks>
    <hyperlink ref="A1" location="Índice!A1" display="Voltar" xr:uid="{F52C27ED-3516-4EF8-A368-F55F87F93E7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F7D3-EFC3-416D-A9CD-C64C44F42C4F}">
  <dimension ref="A1:F1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Índice!Q45</f>
        <v>Gráfico 11 - Projeção segregada por combustível em anos selecionados</v>
      </c>
      <c r="D4" s="6"/>
      <c r="E4" s="6"/>
      <c r="F4" s="6"/>
    </row>
    <row r="6" spans="1:6" x14ac:dyDescent="0.3">
      <c r="A6" s="4" t="s">
        <v>3</v>
      </c>
      <c r="B6" s="4"/>
      <c r="C6" s="4" t="s">
        <v>54</v>
      </c>
      <c r="D6" s="4" t="s">
        <v>55</v>
      </c>
      <c r="E6" s="4" t="s">
        <v>49</v>
      </c>
    </row>
    <row r="7" spans="1:6" x14ac:dyDescent="0.3">
      <c r="A7" s="5"/>
      <c r="B7" s="5"/>
      <c r="C7" s="7" t="s">
        <v>56</v>
      </c>
      <c r="D7" s="7"/>
      <c r="E7" s="7"/>
    </row>
    <row r="8" spans="1:6" x14ac:dyDescent="0.3">
      <c r="A8" s="5">
        <v>2023</v>
      </c>
      <c r="B8" s="5"/>
      <c r="C8" s="11">
        <v>33.601691426589994</v>
      </c>
      <c r="D8" s="11">
        <v>12.855314999999999</v>
      </c>
      <c r="E8" s="11">
        <v>18.119024</v>
      </c>
    </row>
    <row r="9" spans="1:6" x14ac:dyDescent="0.3">
      <c r="A9" s="5">
        <v>2025</v>
      </c>
      <c r="B9" s="5"/>
      <c r="C9" s="11">
        <v>35.267252529518345</v>
      </c>
      <c r="D9" s="11">
        <v>13.044052305438294</v>
      </c>
      <c r="E9" s="11">
        <v>19.642332884010081</v>
      </c>
    </row>
    <row r="10" spans="1:6" x14ac:dyDescent="0.3">
      <c r="A10" s="5">
        <v>2034</v>
      </c>
      <c r="B10" s="5"/>
      <c r="C10" s="11">
        <v>30.915854214740769</v>
      </c>
      <c r="D10" s="11">
        <v>11.434631010931518</v>
      </c>
      <c r="E10" s="11">
        <v>33.062298249039593</v>
      </c>
    </row>
    <row r="11" spans="1:6" x14ac:dyDescent="0.3">
      <c r="A11" s="5"/>
      <c r="B11" s="5"/>
      <c r="C11" s="5"/>
      <c r="D11" s="5"/>
    </row>
    <row r="12" spans="1:6" x14ac:dyDescent="0.3">
      <c r="A12" s="5"/>
      <c r="C12" s="5"/>
      <c r="D12" s="5"/>
    </row>
    <row r="13" spans="1:6" x14ac:dyDescent="0.3">
      <c r="A13" s="5"/>
      <c r="B13" s="10"/>
      <c r="C13" s="5"/>
      <c r="D13" s="5"/>
    </row>
    <row r="14" spans="1:6" x14ac:dyDescent="0.3">
      <c r="B14" s="10"/>
    </row>
    <row r="15" spans="1:6" x14ac:dyDescent="0.3">
      <c r="B15" s="10"/>
    </row>
    <row r="16" spans="1:6" x14ac:dyDescent="0.3">
      <c r="E16" s="5"/>
      <c r="F16" s="5"/>
    </row>
    <row r="17" spans="5:6" x14ac:dyDescent="0.3">
      <c r="E17" s="5"/>
      <c r="F17" s="5"/>
    </row>
    <row r="18" spans="5:6" x14ac:dyDescent="0.3">
      <c r="E18" s="5"/>
      <c r="F18" s="5"/>
    </row>
  </sheetData>
  <hyperlinks>
    <hyperlink ref="A1" location="Índice!A1" display="Voltar" xr:uid="{3A85FA34-F9C3-43E7-9E8F-3CD9BC95A12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8551-7128-4F0E-B056-B4825F19937E}">
  <dimension ref="A1:N2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5" sqref="G25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14" width="12.77734375" style="2" customWidth="1"/>
    <col min="15" max="17" width="11.21875" style="2" customWidth="1"/>
    <col min="18" max="18" width="5.77734375" style="2" customWidth="1"/>
    <col min="19" max="16384" width="9.21875" style="2"/>
  </cols>
  <sheetData>
    <row r="1" spans="1:14" x14ac:dyDescent="0.3">
      <c r="A1" s="1" t="s">
        <v>0</v>
      </c>
      <c r="B1" s="1"/>
    </row>
    <row r="2" spans="1:14" ht="21.75" customHeight="1" x14ac:dyDescent="0.3">
      <c r="B2" s="13" t="str">
        <f>Índice!N2</f>
        <v>Demanda de Energia dos Veículos Leves - 2025-2034</v>
      </c>
    </row>
    <row r="3" spans="1:14" ht="15" customHeight="1" x14ac:dyDescent="0.3"/>
    <row r="4" spans="1:14" x14ac:dyDescent="0.3">
      <c r="C4" s="6" t="str">
        <f>Índice!Q49</f>
        <v>Gráfico 12 - Projeção de combustíveis nos cenários de oferta de etanol Alto, Baixo e Referência</v>
      </c>
      <c r="D4" s="6"/>
      <c r="E4" s="6"/>
      <c r="F4" s="6"/>
    </row>
    <row r="6" spans="1:14" x14ac:dyDescent="0.3">
      <c r="A6" s="4" t="s">
        <v>3</v>
      </c>
      <c r="B6" s="4"/>
      <c r="C6" s="15" t="s">
        <v>58</v>
      </c>
      <c r="D6" s="15"/>
      <c r="E6" s="15"/>
      <c r="F6" s="16" t="s">
        <v>59</v>
      </c>
      <c r="G6" s="15"/>
      <c r="H6" s="32"/>
      <c r="I6" s="15" t="s">
        <v>60</v>
      </c>
      <c r="J6" s="15"/>
      <c r="K6" s="15"/>
      <c r="L6" s="16" t="s">
        <v>61</v>
      </c>
      <c r="M6" s="15"/>
      <c r="N6" s="15"/>
    </row>
    <row r="7" spans="1:14" x14ac:dyDescent="0.3">
      <c r="C7" s="33" t="s">
        <v>62</v>
      </c>
      <c r="D7" s="36" t="s">
        <v>63</v>
      </c>
      <c r="E7" s="33" t="s">
        <v>64</v>
      </c>
      <c r="F7" s="34" t="s">
        <v>62</v>
      </c>
      <c r="G7" s="36" t="s">
        <v>63</v>
      </c>
      <c r="H7" s="35" t="s">
        <v>64</v>
      </c>
      <c r="I7" s="33" t="s">
        <v>62</v>
      </c>
      <c r="J7" s="36" t="s">
        <v>63</v>
      </c>
      <c r="K7" s="33" t="s">
        <v>64</v>
      </c>
      <c r="L7" s="34" t="s">
        <v>62</v>
      </c>
      <c r="M7" s="36" t="s">
        <v>63</v>
      </c>
      <c r="N7" s="33" t="s">
        <v>64</v>
      </c>
    </row>
    <row r="8" spans="1:14" x14ac:dyDescent="0.3">
      <c r="A8" s="5"/>
      <c r="B8" s="5"/>
      <c r="C8" s="41" t="s">
        <v>56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x14ac:dyDescent="0.3">
      <c r="A9" s="5">
        <v>2023</v>
      </c>
      <c r="B9" s="5"/>
      <c r="C9" s="11">
        <v>33.601691426589994</v>
      </c>
      <c r="D9" s="37">
        <v>33.601691426589994</v>
      </c>
      <c r="E9" s="11">
        <v>33.601691426589994</v>
      </c>
      <c r="F9" s="39">
        <v>46.457006426589999</v>
      </c>
      <c r="G9" s="37">
        <v>46.457006426589999</v>
      </c>
      <c r="H9" s="11">
        <v>46.457006426589999</v>
      </c>
      <c r="I9" s="39">
        <v>12.855315000000001</v>
      </c>
      <c r="J9" s="37">
        <v>12.855315000000001</v>
      </c>
      <c r="K9" s="11">
        <v>12.855315000000001</v>
      </c>
      <c r="L9" s="39">
        <v>18.119024</v>
      </c>
      <c r="M9" s="37">
        <v>18.119024</v>
      </c>
      <c r="N9" s="11">
        <v>18.119024</v>
      </c>
    </row>
    <row r="10" spans="1:14" x14ac:dyDescent="0.3">
      <c r="A10" s="5">
        <v>2024</v>
      </c>
      <c r="B10" s="5"/>
      <c r="C10" s="11">
        <v>34.077023895646001</v>
      </c>
      <c r="D10" s="38">
        <v>34.077333857629704</v>
      </c>
      <c r="E10" s="11">
        <v>34.075789692426696</v>
      </c>
      <c r="F10" s="40">
        <v>46.680854651569803</v>
      </c>
      <c r="G10" s="38">
        <v>46.681279257027001</v>
      </c>
      <c r="H10" s="11">
        <v>46.679163962228294</v>
      </c>
      <c r="I10" s="40">
        <v>12.6038307559238</v>
      </c>
      <c r="J10" s="38">
        <v>12.603945399397301</v>
      </c>
      <c r="K10" s="11">
        <v>12.6033742698017</v>
      </c>
      <c r="L10" s="40">
        <v>18.9288985093857</v>
      </c>
      <c r="M10" s="38">
        <v>18.9283288931213</v>
      </c>
      <c r="N10" s="11">
        <v>18.9311666040673</v>
      </c>
    </row>
    <row r="11" spans="1:14" x14ac:dyDescent="0.3">
      <c r="A11" s="5">
        <v>2025</v>
      </c>
      <c r="B11" s="5"/>
      <c r="C11" s="11">
        <v>35.216655523866905</v>
      </c>
      <c r="D11" s="38">
        <v>35.318822684862702</v>
      </c>
      <c r="E11" s="11">
        <v>35.267252529518302</v>
      </c>
      <c r="F11" s="40">
        <v>48.2419938683108</v>
      </c>
      <c r="G11" s="38">
        <v>48.381948883373603</v>
      </c>
      <c r="H11" s="11">
        <v>48.311304834956601</v>
      </c>
      <c r="I11" s="40">
        <v>13.025338344443901</v>
      </c>
      <c r="J11" s="38">
        <v>13.063126198510899</v>
      </c>
      <c r="K11" s="11">
        <v>13.044052305438299</v>
      </c>
      <c r="L11" s="40">
        <v>19.735434525192797</v>
      </c>
      <c r="M11" s="38">
        <v>19.547374680800701</v>
      </c>
      <c r="N11" s="11">
        <v>19.642332884010099</v>
      </c>
    </row>
    <row r="12" spans="1:14" x14ac:dyDescent="0.3">
      <c r="A12" s="5">
        <v>2026</v>
      </c>
      <c r="C12" s="11">
        <v>32.970462872914304</v>
      </c>
      <c r="D12" s="38">
        <v>33.8227360697188</v>
      </c>
      <c r="E12" s="11">
        <v>33.281807385608197</v>
      </c>
      <c r="F12" s="40">
        <v>45.1650176341292</v>
      </c>
      <c r="G12" s="38">
        <v>46.332515163998302</v>
      </c>
      <c r="H12" s="11">
        <v>45.591516966586504</v>
      </c>
      <c r="I12" s="40">
        <v>12.194554761214901</v>
      </c>
      <c r="J12" s="38">
        <v>12.5097790942795</v>
      </c>
      <c r="K12" s="11">
        <v>12.309709580978401</v>
      </c>
      <c r="L12" s="40">
        <v>24.619244377671301</v>
      </c>
      <c r="M12" s="38">
        <v>23.0633009752984</v>
      </c>
      <c r="N12" s="11">
        <v>24.0508214763049</v>
      </c>
    </row>
    <row r="13" spans="1:14" x14ac:dyDescent="0.3">
      <c r="A13" s="5">
        <v>2027</v>
      </c>
      <c r="B13" s="10"/>
      <c r="C13" s="11">
        <v>31.609540484788901</v>
      </c>
      <c r="D13" s="38">
        <v>33.232359262488501</v>
      </c>
      <c r="E13" s="11">
        <v>32.447368191277697</v>
      </c>
      <c r="F13" s="40">
        <v>43.300740390121696</v>
      </c>
      <c r="G13" s="38">
        <v>45.523779811628096</v>
      </c>
      <c r="H13" s="11">
        <v>44.448449577092795</v>
      </c>
      <c r="I13" s="40">
        <v>11.691199905332899</v>
      </c>
      <c r="J13" s="38">
        <v>12.2914205491396</v>
      </c>
      <c r="K13" s="11">
        <v>12.001081385814999</v>
      </c>
      <c r="L13" s="40">
        <v>27.751337071384299</v>
      </c>
      <c r="M13" s="38">
        <v>24.787968795609899</v>
      </c>
      <c r="N13" s="11">
        <v>26.220030604153198</v>
      </c>
    </row>
    <row r="14" spans="1:14" x14ac:dyDescent="0.3">
      <c r="A14" s="5">
        <v>2028</v>
      </c>
      <c r="B14" s="10"/>
      <c r="C14" s="11">
        <v>30.1820192769902</v>
      </c>
      <c r="D14" s="38">
        <v>32.865146890083999</v>
      </c>
      <c r="E14" s="11">
        <v>31.707862941620199</v>
      </c>
      <c r="F14" s="40">
        <v>41.345231886287898</v>
      </c>
      <c r="G14" s="38">
        <v>45.020749164498703</v>
      </c>
      <c r="H14" s="11">
        <v>43.435428687150996</v>
      </c>
      <c r="I14" s="40">
        <v>11.1632126092977</v>
      </c>
      <c r="J14" s="38">
        <v>12.1556022744146</v>
      </c>
      <c r="K14" s="11">
        <v>11.7275657455308</v>
      </c>
      <c r="L14" s="40">
        <v>31.0035175929936</v>
      </c>
      <c r="M14" s="38">
        <v>26.094632436398999</v>
      </c>
      <c r="N14" s="11">
        <v>28.206684732641399</v>
      </c>
    </row>
    <row r="15" spans="1:14" x14ac:dyDescent="0.3">
      <c r="A15" s="5">
        <v>2029</v>
      </c>
      <c r="B15" s="10"/>
      <c r="C15" s="11">
        <v>28.725591202234899</v>
      </c>
      <c r="D15" s="38">
        <v>33.0020998708411</v>
      </c>
      <c r="E15" s="11">
        <v>31.419615367854103</v>
      </c>
      <c r="F15" s="40">
        <v>39.350124934568299</v>
      </c>
      <c r="G15" s="38">
        <v>45.208355987453501</v>
      </c>
      <c r="H15" s="11">
        <v>43.040568997060397</v>
      </c>
      <c r="I15" s="40">
        <v>10.6245337323335</v>
      </c>
      <c r="J15" s="38">
        <v>12.206256116612499</v>
      </c>
      <c r="K15" s="11">
        <v>11.6209536292063</v>
      </c>
      <c r="L15" s="40">
        <v>34.272541095472604</v>
      </c>
      <c r="M15" s="38">
        <v>26.422955267351497</v>
      </c>
      <c r="N15" s="11">
        <v>29.313494289913699</v>
      </c>
    </row>
    <row r="16" spans="1:14" x14ac:dyDescent="0.3">
      <c r="A16" s="5">
        <v>2030</v>
      </c>
      <c r="C16" s="11">
        <v>27.982307525369002</v>
      </c>
      <c r="D16" s="38">
        <v>33.3647406220161</v>
      </c>
      <c r="E16" s="11">
        <v>31.182551686649898</v>
      </c>
      <c r="F16" s="40">
        <v>38.331928116943807</v>
      </c>
      <c r="G16" s="38">
        <v>45.705124139748101</v>
      </c>
      <c r="H16" s="11">
        <v>42.715824228287602</v>
      </c>
      <c r="I16" s="40">
        <v>10.3496205915748</v>
      </c>
      <c r="J16" s="38">
        <v>12.340383517732</v>
      </c>
      <c r="K16" s="11">
        <v>11.533272541637599</v>
      </c>
      <c r="L16" s="40">
        <v>36.233957747731303</v>
      </c>
      <c r="M16" s="38">
        <v>26.333240585454803</v>
      </c>
      <c r="N16" s="11">
        <v>30.3234039595892</v>
      </c>
    </row>
    <row r="17" spans="1:14" x14ac:dyDescent="0.3">
      <c r="A17" s="5">
        <v>2031</v>
      </c>
      <c r="C17" s="11">
        <v>27.426778520673899</v>
      </c>
      <c r="D17" s="38">
        <v>33.628844618330604</v>
      </c>
      <c r="E17" s="11">
        <v>30.9470533381362</v>
      </c>
      <c r="F17" s="40">
        <v>37.570929480375199</v>
      </c>
      <c r="G17" s="38">
        <v>46.0669104360693</v>
      </c>
      <c r="H17" s="11">
        <v>42.393223750871499</v>
      </c>
      <c r="I17" s="40">
        <v>10.1441509597013</v>
      </c>
      <c r="J17" s="38">
        <v>12.4380658177387</v>
      </c>
      <c r="K17" s="11">
        <v>11.446170412735301</v>
      </c>
      <c r="L17" s="40">
        <v>37.857104844247296</v>
      </c>
      <c r="M17" s="38">
        <v>26.421688768373102</v>
      </c>
      <c r="N17" s="11">
        <v>31.333533213040699</v>
      </c>
    </row>
    <row r="18" spans="1:14" x14ac:dyDescent="0.3">
      <c r="A18" s="5">
        <v>2032</v>
      </c>
      <c r="C18" s="11">
        <v>27.115307230023401</v>
      </c>
      <c r="D18" s="38">
        <v>33.949445959222999</v>
      </c>
      <c r="E18" s="11">
        <v>30.917972708318402</v>
      </c>
      <c r="F18" s="40">
        <v>37.144256479484099</v>
      </c>
      <c r="G18" s="38">
        <v>46.5060903551</v>
      </c>
      <c r="H18" s="11">
        <v>42.353387271669</v>
      </c>
      <c r="I18" s="40">
        <v>10.0289492494607</v>
      </c>
      <c r="J18" s="38">
        <v>12.556644395876999</v>
      </c>
      <c r="K18" s="11">
        <v>11.4354145633506</v>
      </c>
      <c r="L18" s="40">
        <v>39.006600396717396</v>
      </c>
      <c r="M18" s="38">
        <v>26.383976859656599</v>
      </c>
      <c r="N18" s="11">
        <v>31.943015326187098</v>
      </c>
    </row>
    <row r="19" spans="1:14" x14ac:dyDescent="0.3">
      <c r="A19" s="5">
        <v>2033</v>
      </c>
      <c r="C19" s="11">
        <v>27.077828044829399</v>
      </c>
      <c r="D19" s="38">
        <v>34.291718542930504</v>
      </c>
      <c r="E19" s="11">
        <v>30.9232897196758</v>
      </c>
      <c r="F19" s="40">
        <v>37.092915129903297</v>
      </c>
      <c r="G19" s="38">
        <v>46.9749569081239</v>
      </c>
      <c r="H19" s="11">
        <v>42.360670848871003</v>
      </c>
      <c r="I19" s="40">
        <v>10.015087085073899</v>
      </c>
      <c r="J19" s="38">
        <v>12.6832383651935</v>
      </c>
      <c r="K19" s="11">
        <v>11.437381129195201</v>
      </c>
      <c r="L19" s="40">
        <v>39.651235992251195</v>
      </c>
      <c r="M19" s="38">
        <v>26.2979497863051</v>
      </c>
      <c r="N19" s="11">
        <v>32.488507358755797</v>
      </c>
    </row>
    <row r="20" spans="1:14" x14ac:dyDescent="0.3">
      <c r="A20" s="5">
        <v>2034</v>
      </c>
      <c r="C20" s="11">
        <v>27.129624778321499</v>
      </c>
      <c r="D20" s="38">
        <v>34.683345973477103</v>
      </c>
      <c r="E20" s="11">
        <v>30.915854214740801</v>
      </c>
      <c r="F20" s="40">
        <v>37.163869559344498</v>
      </c>
      <c r="G20" s="38">
        <v>47.511432840379499</v>
      </c>
      <c r="H20" s="11">
        <v>42.350485225672301</v>
      </c>
      <c r="I20" s="40">
        <v>10.034244781023</v>
      </c>
      <c r="J20" s="38">
        <v>12.828086866902501</v>
      </c>
      <c r="K20" s="11">
        <v>11.434631010931501</v>
      </c>
      <c r="L20" s="40">
        <v>40.129817548998396</v>
      </c>
      <c r="M20" s="38">
        <v>26.126272015070001</v>
      </c>
      <c r="N20" s="11">
        <v>33.0622982490396</v>
      </c>
    </row>
  </sheetData>
  <hyperlinks>
    <hyperlink ref="A1" location="Índice!A1" display="Voltar" xr:uid="{CFC37B7C-1D36-4959-B11E-E1B60A75FA7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DE08-0551-4487-8A88-EAADAC303B79}">
  <dimension ref="A1:F18"/>
  <sheetViews>
    <sheetView showGridLines="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Índice!Q53</f>
        <v>Gráfico 13 - Licenciamento no cenário de referência e no cenário de eletrificação turbo em 2034</v>
      </c>
      <c r="D4" s="6"/>
      <c r="E4" s="6"/>
      <c r="F4" s="6"/>
    </row>
    <row r="6" spans="1:6" x14ac:dyDescent="0.3">
      <c r="A6" s="4" t="s">
        <v>68</v>
      </c>
      <c r="B6" s="4"/>
      <c r="C6" s="4" t="s">
        <v>66</v>
      </c>
      <c r="D6" s="4" t="s">
        <v>67</v>
      </c>
    </row>
    <row r="7" spans="1:6" x14ac:dyDescent="0.3">
      <c r="A7" s="5"/>
      <c r="B7" s="5"/>
      <c r="C7" s="7" t="s">
        <v>69</v>
      </c>
      <c r="D7" s="7"/>
    </row>
    <row r="8" spans="1:6" x14ac:dyDescent="0.3">
      <c r="A8" s="5" t="s">
        <v>8</v>
      </c>
      <c r="B8" s="5"/>
      <c r="C8" s="42">
        <v>400</v>
      </c>
      <c r="D8" s="42">
        <v>1500</v>
      </c>
    </row>
    <row r="9" spans="1:6" x14ac:dyDescent="0.3">
      <c r="A9" s="5" t="s">
        <v>9</v>
      </c>
      <c r="B9" s="5"/>
      <c r="C9" s="42">
        <v>122</v>
      </c>
      <c r="D9" s="42">
        <v>316</v>
      </c>
    </row>
    <row r="10" spans="1:6" x14ac:dyDescent="0.3">
      <c r="A10" s="5" t="s">
        <v>7</v>
      </c>
      <c r="B10" s="5"/>
      <c r="C10" s="42">
        <v>172</v>
      </c>
      <c r="D10" s="42">
        <v>318</v>
      </c>
    </row>
    <row r="11" spans="1:6" x14ac:dyDescent="0.3">
      <c r="A11" s="5"/>
      <c r="B11" s="5"/>
      <c r="C11" s="5"/>
      <c r="D11" s="5"/>
    </row>
    <row r="12" spans="1:6" x14ac:dyDescent="0.3">
      <c r="A12" s="5"/>
      <c r="C12" s="5"/>
      <c r="D12" s="5"/>
    </row>
    <row r="13" spans="1:6" x14ac:dyDescent="0.3">
      <c r="A13" s="5"/>
      <c r="B13" s="10"/>
      <c r="C13" s="5"/>
      <c r="D13" s="5"/>
    </row>
    <row r="14" spans="1:6" x14ac:dyDescent="0.3">
      <c r="B14" s="10"/>
    </row>
    <row r="15" spans="1:6" x14ac:dyDescent="0.3">
      <c r="B15" s="10"/>
    </row>
    <row r="16" spans="1:6" x14ac:dyDescent="0.3">
      <c r="E16" s="5"/>
      <c r="F16" s="5"/>
    </row>
    <row r="17" spans="5:6" x14ac:dyDescent="0.3">
      <c r="E17" s="5"/>
      <c r="F17" s="5"/>
    </row>
    <row r="18" spans="5:6" x14ac:dyDescent="0.3">
      <c r="E18" s="5"/>
      <c r="F18" s="5"/>
    </row>
  </sheetData>
  <hyperlinks>
    <hyperlink ref="A1" location="Índice!A1" display="Voltar" xr:uid="{FB3F8EBE-68FF-4253-A7C1-9781C05F0C8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11BD-F854-4CD4-8904-AF7FBFC00E9D}">
  <dimension ref="A1:V19"/>
  <sheetViews>
    <sheetView showGridLines="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22" width="9.77734375" style="2" customWidth="1"/>
    <col min="23" max="16384" width="9.21875" style="2"/>
  </cols>
  <sheetData>
    <row r="1" spans="1:22" x14ac:dyDescent="0.3">
      <c r="A1" s="1" t="s">
        <v>0</v>
      </c>
      <c r="B1" s="1"/>
    </row>
    <row r="2" spans="1:22" ht="21.75" customHeight="1" x14ac:dyDescent="0.3">
      <c r="B2" s="13" t="str">
        <f>Índice!N2</f>
        <v>Demanda de Energia dos Veículos Leves - 2025-2034</v>
      </c>
    </row>
    <row r="3" spans="1:22" ht="15" customHeight="1" x14ac:dyDescent="0.3"/>
    <row r="4" spans="1:22" x14ac:dyDescent="0.3">
      <c r="C4" s="6" t="str">
        <f>Índice!Q57</f>
        <v>Gráfico 14 - Frota de veículos leves no cenário de eletrificação turbo</v>
      </c>
      <c r="D4" s="6"/>
      <c r="E4" s="6"/>
      <c r="F4" s="6"/>
    </row>
    <row r="5" spans="1:22" x14ac:dyDescent="0.3">
      <c r="C5" s="6"/>
      <c r="D5" s="6"/>
      <c r="E5" s="6"/>
      <c r="F5" s="6"/>
    </row>
    <row r="6" spans="1:22" x14ac:dyDescent="0.3">
      <c r="A6" s="4" t="s">
        <v>3</v>
      </c>
      <c r="B6" s="4"/>
      <c r="C6" s="48" t="s">
        <v>73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 t="s">
        <v>74</v>
      </c>
      <c r="R6" s="31"/>
      <c r="S6" s="31"/>
      <c r="T6" s="31"/>
      <c r="U6" s="31"/>
      <c r="V6" s="31"/>
    </row>
    <row r="7" spans="1:22" ht="28.8" x14ac:dyDescent="0.3">
      <c r="A7" s="5"/>
      <c r="B7" s="5"/>
      <c r="C7" s="14" t="s">
        <v>10</v>
      </c>
      <c r="D7" s="14" t="s">
        <v>45</v>
      </c>
      <c r="E7" s="14" t="s">
        <v>6</v>
      </c>
      <c r="F7" s="14" t="s">
        <v>46</v>
      </c>
      <c r="G7" s="14" t="s">
        <v>71</v>
      </c>
      <c r="H7" s="14" t="s">
        <v>47</v>
      </c>
      <c r="I7" s="14" t="s">
        <v>11</v>
      </c>
      <c r="J7" s="47" t="s">
        <v>10</v>
      </c>
      <c r="K7" s="14" t="s">
        <v>45</v>
      </c>
      <c r="L7" s="14" t="s">
        <v>6</v>
      </c>
      <c r="M7" s="14" t="s">
        <v>46</v>
      </c>
      <c r="N7" s="14" t="s">
        <v>71</v>
      </c>
      <c r="O7" s="14" t="s">
        <v>47</v>
      </c>
      <c r="P7" s="14" t="s">
        <v>11</v>
      </c>
      <c r="Q7" s="52" t="s">
        <v>10</v>
      </c>
      <c r="R7" s="33" t="s">
        <v>45</v>
      </c>
      <c r="S7" s="33" t="s">
        <v>6</v>
      </c>
      <c r="T7" s="33" t="s">
        <v>46</v>
      </c>
      <c r="U7" s="33" t="s">
        <v>47</v>
      </c>
      <c r="V7" s="33" t="s">
        <v>11</v>
      </c>
    </row>
    <row r="8" spans="1:22" x14ac:dyDescent="0.3">
      <c r="A8" s="5">
        <v>2024</v>
      </c>
      <c r="B8" s="5"/>
      <c r="C8" s="41" t="s">
        <v>2</v>
      </c>
      <c r="D8" s="41"/>
      <c r="E8" s="41"/>
      <c r="F8" s="41"/>
      <c r="G8" s="41"/>
      <c r="H8" s="41"/>
      <c r="I8" s="41"/>
      <c r="J8" s="50" t="s">
        <v>22</v>
      </c>
      <c r="K8" s="41"/>
      <c r="L8" s="41"/>
      <c r="M8" s="41"/>
      <c r="N8" s="41"/>
      <c r="O8" s="41"/>
      <c r="P8" s="41"/>
      <c r="Q8" s="51"/>
      <c r="R8" s="41"/>
      <c r="S8" s="41"/>
      <c r="T8" s="41"/>
      <c r="U8" s="41"/>
      <c r="V8" s="41"/>
    </row>
    <row r="9" spans="1:22" x14ac:dyDescent="0.3">
      <c r="A9" s="5">
        <v>2025</v>
      </c>
      <c r="B9" s="5"/>
      <c r="C9" s="11">
        <v>31.195104565760968</v>
      </c>
      <c r="D9" s="11">
        <v>0.24630797346851196</v>
      </c>
      <c r="E9" s="11">
        <v>5.0763421862735729</v>
      </c>
      <c r="F9" s="11">
        <v>0.17013991085743313</v>
      </c>
      <c r="G9" s="11">
        <v>7.4695653334153261E-2</v>
      </c>
      <c r="H9" s="11">
        <v>8.3532100051585442E-2</v>
      </c>
      <c r="I9" s="11">
        <v>2.7784825847051331</v>
      </c>
      <c r="J9" s="45">
        <f>C9/SUM($C9:$I9)</f>
        <v>0.78726600772107491</v>
      </c>
      <c r="K9" s="46">
        <f t="shared" ref="K9:P9" si="0">D9/SUM($C9:$I9)</f>
        <v>6.2160360621215842E-3</v>
      </c>
      <c r="L9" s="46">
        <f t="shared" si="0"/>
        <v>0.12811085913781681</v>
      </c>
      <c r="M9" s="46">
        <f t="shared" si="0"/>
        <v>4.2937944988255088E-3</v>
      </c>
      <c r="N9" s="46">
        <f t="shared" si="0"/>
        <v>1.8850825991152357E-3</v>
      </c>
      <c r="O9" s="46">
        <f t="shared" si="0"/>
        <v>2.108086632168174E-3</v>
      </c>
      <c r="P9" s="46">
        <f t="shared" si="0"/>
        <v>7.0120133348877733E-2</v>
      </c>
      <c r="Q9" s="53">
        <v>0.79387747650075768</v>
      </c>
      <c r="R9" s="25">
        <v>8.8406274776683391E-3</v>
      </c>
      <c r="S9" s="25">
        <v>0.16186288364635959</v>
      </c>
      <c r="T9" s="25">
        <v>1.7641296741867107E-3</v>
      </c>
      <c r="U9" s="25">
        <v>1.955475020287001E-4</v>
      </c>
      <c r="V9" s="25">
        <v>3.3459335198999227E-2</v>
      </c>
    </row>
    <row r="10" spans="1:22" x14ac:dyDescent="0.3">
      <c r="A10" s="5">
        <v>2026</v>
      </c>
      <c r="B10" s="5"/>
      <c r="C10" s="11">
        <v>31.39936344957054</v>
      </c>
      <c r="D10" s="11">
        <v>0.21667862486788103</v>
      </c>
      <c r="E10" s="11">
        <v>4.6990582207250524</v>
      </c>
      <c r="F10" s="11">
        <v>0.4310320154814784</v>
      </c>
      <c r="G10" s="11">
        <v>0.14871128392738581</v>
      </c>
      <c r="H10" s="11">
        <v>0.15498088026939699</v>
      </c>
      <c r="I10" s="11">
        <v>2.9134268251840774</v>
      </c>
      <c r="J10" s="45">
        <f t="shared" ref="J10:J19" si="1">C10/SUM($C10:$I10)</f>
        <v>0.78570592802468653</v>
      </c>
      <c r="K10" s="46">
        <f t="shared" ref="K10:K19" si="2">D10/SUM($C10:$I10)</f>
        <v>5.4219468591571052E-3</v>
      </c>
      <c r="L10" s="46">
        <f t="shared" ref="L10:L19" si="3">E10/SUM($C10:$I10)</f>
        <v>0.11758448243979633</v>
      </c>
      <c r="M10" s="46">
        <f t="shared" ref="M10:M19" si="4">F10/SUM($C10:$I10)</f>
        <v>1.0785709407012137E-2</v>
      </c>
      <c r="N10" s="46">
        <f t="shared" ref="N10:N19" si="5">G10/SUM($C10:$I10)</f>
        <v>3.7212008305062445E-3</v>
      </c>
      <c r="O10" s="46">
        <f t="shared" ref="O10:O19" si="6">H10/SUM($C10:$I10)</f>
        <v>3.8780848711700519E-3</v>
      </c>
      <c r="P10" s="46">
        <f t="shared" ref="P10:P19" si="7">I10/SUM($C10:$I10)</f>
        <v>7.2902647567671647E-2</v>
      </c>
      <c r="Q10" s="53">
        <v>0.77319483536711631</v>
      </c>
      <c r="R10" s="25">
        <v>7.5185908970406886E-3</v>
      </c>
      <c r="S10" s="25">
        <v>0.14402797899775549</v>
      </c>
      <c r="T10" s="25">
        <v>2.588741281473691E-3</v>
      </c>
      <c r="U10" s="25">
        <v>4.9842458752808805E-4</v>
      </c>
      <c r="V10" s="25">
        <v>7.2171428869085716E-2</v>
      </c>
    </row>
    <row r="11" spans="1:22" x14ac:dyDescent="0.3">
      <c r="A11" s="5">
        <v>2027</v>
      </c>
      <c r="B11" s="5"/>
      <c r="C11" s="11">
        <v>31.631336594215835</v>
      </c>
      <c r="D11" s="11">
        <v>0.19059314790915075</v>
      </c>
      <c r="E11" s="11">
        <v>4.3629156971976473</v>
      </c>
      <c r="F11" s="11">
        <v>0.76435852911852764</v>
      </c>
      <c r="G11" s="11">
        <v>0.23448280745344255</v>
      </c>
      <c r="H11" s="11">
        <v>0.23676393641666557</v>
      </c>
      <c r="I11" s="11">
        <v>3.0587782313121101</v>
      </c>
      <c r="J11" s="45">
        <f t="shared" si="1"/>
        <v>0.78142142080496979</v>
      </c>
      <c r="K11" s="46">
        <f t="shared" si="2"/>
        <v>4.7084184378757676E-3</v>
      </c>
      <c r="L11" s="46">
        <f t="shared" si="3"/>
        <v>0.10778159098025335</v>
      </c>
      <c r="M11" s="46">
        <f t="shared" si="4"/>
        <v>1.8882734406405626E-2</v>
      </c>
      <c r="N11" s="46">
        <f t="shared" si="5"/>
        <v>5.7926698104851185E-3</v>
      </c>
      <c r="O11" s="46">
        <f t="shared" si="6"/>
        <v>5.8490228839688059E-3</v>
      </c>
      <c r="P11" s="46">
        <f t="shared" si="7"/>
        <v>7.5564142676041612E-2</v>
      </c>
      <c r="Q11" s="53">
        <v>0.78056739238344552</v>
      </c>
      <c r="R11" s="25">
        <v>6.6162756916108073E-3</v>
      </c>
      <c r="S11" s="25">
        <v>0.13291563600940609</v>
      </c>
      <c r="T11" s="25">
        <v>3.7571446417944418E-3</v>
      </c>
      <c r="U11" s="25">
        <v>1.5147705657977497E-3</v>
      </c>
      <c r="V11" s="25">
        <v>7.4628780707945278E-2</v>
      </c>
    </row>
    <row r="12" spans="1:22" x14ac:dyDescent="0.3">
      <c r="A12" s="5">
        <v>2028</v>
      </c>
      <c r="B12" s="5"/>
      <c r="C12" s="11">
        <v>31.878915015872003</v>
      </c>
      <c r="D12" s="11">
        <v>0.1675585799881745</v>
      </c>
      <c r="E12" s="11">
        <v>4.0648811423493756</v>
      </c>
      <c r="F12" s="11">
        <v>1.1867291044768356</v>
      </c>
      <c r="G12" s="11">
        <v>0.33415442907571713</v>
      </c>
      <c r="H12" s="11">
        <v>0.33146075232591565</v>
      </c>
      <c r="I12" s="11">
        <v>3.2138823338391567</v>
      </c>
      <c r="J12" s="45">
        <f t="shared" si="1"/>
        <v>0.77418133762572061</v>
      </c>
      <c r="K12" s="46">
        <f t="shared" si="2"/>
        <v>4.0691700304519574E-3</v>
      </c>
      <c r="L12" s="46">
        <f t="shared" si="3"/>
        <v>9.8715879085181799E-2</v>
      </c>
      <c r="M12" s="46">
        <f t="shared" si="4"/>
        <v>2.8819786528049101E-2</v>
      </c>
      <c r="N12" s="46">
        <f t="shared" si="5"/>
        <v>8.1149600840115486E-3</v>
      </c>
      <c r="O12" s="46">
        <f t="shared" si="6"/>
        <v>8.0495439847417232E-3</v>
      </c>
      <c r="P12" s="46">
        <f t="shared" si="7"/>
        <v>7.8049322661843168E-2</v>
      </c>
      <c r="Q12" s="53">
        <v>0.78662011882222227</v>
      </c>
      <c r="R12" s="25">
        <v>5.8027816046477467E-3</v>
      </c>
      <c r="S12" s="25">
        <v>0.12264076377860601</v>
      </c>
      <c r="T12" s="25">
        <v>5.4012714616972334E-3</v>
      </c>
      <c r="U12" s="25">
        <v>3.2122575842423607E-3</v>
      </c>
      <c r="V12" s="25">
        <v>7.632280674858441E-2</v>
      </c>
    </row>
    <row r="13" spans="1:22" x14ac:dyDescent="0.3">
      <c r="A13" s="5">
        <v>2029</v>
      </c>
      <c r="B13" s="5"/>
      <c r="C13" s="11">
        <v>32.108640716469189</v>
      </c>
      <c r="D13" s="11">
        <v>0.14730096133488738</v>
      </c>
      <c r="E13" s="11">
        <v>3.799033134640716</v>
      </c>
      <c r="F13" s="11">
        <v>1.7119027490784535</v>
      </c>
      <c r="G13" s="11">
        <v>0.44938134456553785</v>
      </c>
      <c r="H13" s="11">
        <v>0.44165010557994488</v>
      </c>
      <c r="I13" s="11">
        <v>3.3763552449455649</v>
      </c>
      <c r="J13" s="45">
        <f t="shared" si="1"/>
        <v>0.76386826995352342</v>
      </c>
      <c r="K13" s="46">
        <f t="shared" si="2"/>
        <v>3.5043068777327025E-3</v>
      </c>
      <c r="L13" s="46">
        <f t="shared" si="3"/>
        <v>9.0379436914800285E-2</v>
      </c>
      <c r="M13" s="46">
        <f t="shared" si="4"/>
        <v>4.0726364059270465E-2</v>
      </c>
      <c r="N13" s="46">
        <f t="shared" si="5"/>
        <v>1.0690834073414894E-2</v>
      </c>
      <c r="O13" s="46">
        <f t="shared" si="6"/>
        <v>1.0506907005287933E-2</v>
      </c>
      <c r="P13" s="46">
        <f t="shared" si="7"/>
        <v>8.0323881115970275E-2</v>
      </c>
      <c r="Q13" s="53">
        <v>0.79184187043159071</v>
      </c>
      <c r="R13" s="25">
        <v>5.0685805866981324E-3</v>
      </c>
      <c r="S13" s="25">
        <v>0.1132059081494287</v>
      </c>
      <c r="T13" s="25">
        <v>7.641853166817706E-3</v>
      </c>
      <c r="U13" s="25">
        <v>5.0647987494357588E-3</v>
      </c>
      <c r="V13" s="25">
        <v>7.7176988916029046E-2</v>
      </c>
    </row>
    <row r="14" spans="1:22" x14ac:dyDescent="0.3">
      <c r="A14" s="5">
        <v>2030</v>
      </c>
      <c r="B14" s="5"/>
      <c r="C14" s="11">
        <v>32.293088797369428</v>
      </c>
      <c r="D14" s="11">
        <v>0.12933317246592826</v>
      </c>
      <c r="E14" s="11">
        <v>3.5615351985181225</v>
      </c>
      <c r="F14" s="11">
        <v>2.3543074068051686</v>
      </c>
      <c r="G14" s="11">
        <v>0.58252899630915189</v>
      </c>
      <c r="H14" s="11">
        <v>0.57097728627891153</v>
      </c>
      <c r="I14" s="11">
        <v>3.543357864186373</v>
      </c>
      <c r="J14" s="45">
        <f t="shared" si="1"/>
        <v>0.75038903696623738</v>
      </c>
      <c r="K14" s="46">
        <f t="shared" si="2"/>
        <v>3.0052930316904784E-3</v>
      </c>
      <c r="L14" s="46">
        <f t="shared" si="3"/>
        <v>8.2758790418186137E-2</v>
      </c>
      <c r="M14" s="46">
        <f t="shared" si="4"/>
        <v>5.4706642613230598E-2</v>
      </c>
      <c r="N14" s="46">
        <f t="shared" si="5"/>
        <v>1.3536127661499543E-2</v>
      </c>
      <c r="O14" s="46">
        <f t="shared" si="6"/>
        <v>1.3267702531302291E-2</v>
      </c>
      <c r="P14" s="46">
        <f t="shared" si="7"/>
        <v>8.2336406777853588E-2</v>
      </c>
      <c r="Q14" s="53">
        <v>0.79584023266996062</v>
      </c>
      <c r="R14" s="25">
        <v>4.4075609210374456E-3</v>
      </c>
      <c r="S14" s="25">
        <v>0.10453731427711205</v>
      </c>
      <c r="T14" s="25">
        <v>1.0301483627700642E-2</v>
      </c>
      <c r="U14" s="25">
        <v>7.0205648954594765E-3</v>
      </c>
      <c r="V14" s="25">
        <v>7.7892843608729737E-2</v>
      </c>
    </row>
    <row r="15" spans="1:22" x14ac:dyDescent="0.3">
      <c r="A15" s="5">
        <v>2031</v>
      </c>
      <c r="B15" s="5"/>
      <c r="C15" s="11">
        <v>32.408379087542038</v>
      </c>
      <c r="D15" s="11">
        <v>0.11185405477785089</v>
      </c>
      <c r="E15" s="11">
        <v>3.3499451609207802</v>
      </c>
      <c r="F15" s="11">
        <v>3.1274268832807173</v>
      </c>
      <c r="G15" s="11">
        <v>0.7365308005989406</v>
      </c>
      <c r="H15" s="11">
        <v>0.72370396506570234</v>
      </c>
      <c r="I15" s="11">
        <v>3.7123589209180801</v>
      </c>
      <c r="J15" s="45">
        <f t="shared" si="1"/>
        <v>0.73371594229511106</v>
      </c>
      <c r="K15" s="46">
        <f t="shared" si="2"/>
        <v>2.5323421137223015E-3</v>
      </c>
      <c r="L15" s="46">
        <f t="shared" si="3"/>
        <v>7.584174955935305E-2</v>
      </c>
      <c r="M15" s="46">
        <f t="shared" si="4"/>
        <v>7.0804002768143609E-2</v>
      </c>
      <c r="N15" s="46">
        <f t="shared" si="5"/>
        <v>1.6674835508776145E-2</v>
      </c>
      <c r="O15" s="46">
        <f t="shared" si="6"/>
        <v>1.6384439815288591E-2</v>
      </c>
      <c r="P15" s="46">
        <f t="shared" si="7"/>
        <v>8.4046687939605139E-2</v>
      </c>
      <c r="Q15" s="53">
        <v>0.79853216561599882</v>
      </c>
      <c r="R15" s="25">
        <v>3.8170889530394947E-3</v>
      </c>
      <c r="S15" s="25">
        <v>9.6647606066168651E-2</v>
      </c>
      <c r="T15" s="25">
        <v>1.3482132526910981E-2</v>
      </c>
      <c r="U15" s="25">
        <v>9.0568463739701521E-3</v>
      </c>
      <c r="V15" s="25">
        <v>7.8464160463911942E-2</v>
      </c>
    </row>
    <row r="16" spans="1:22" x14ac:dyDescent="0.3">
      <c r="A16" s="5">
        <v>2032</v>
      </c>
      <c r="B16" s="5"/>
      <c r="C16" s="11">
        <v>32.429853857963877</v>
      </c>
      <c r="D16" s="11">
        <v>9.7209154922846486E-2</v>
      </c>
      <c r="E16" s="11">
        <v>3.159854410442696</v>
      </c>
      <c r="F16" s="11">
        <v>4.0397746822788054</v>
      </c>
      <c r="G16" s="11">
        <v>0.91426754871407812</v>
      </c>
      <c r="H16" s="11">
        <v>0.90350705706741019</v>
      </c>
      <c r="I16" s="11">
        <v>3.8820671644366298</v>
      </c>
      <c r="J16" s="45">
        <f t="shared" si="1"/>
        <v>0.71389672711131891</v>
      </c>
      <c r="K16" s="46">
        <f t="shared" si="2"/>
        <v>2.1399201442172146E-3</v>
      </c>
      <c r="L16" s="46">
        <f t="shared" si="3"/>
        <v>6.9559663501515975E-2</v>
      </c>
      <c r="M16" s="46">
        <f t="shared" si="4"/>
        <v>8.8929846448807873E-2</v>
      </c>
      <c r="N16" s="46">
        <f t="shared" si="5"/>
        <v>2.0126288992535359E-2</v>
      </c>
      <c r="O16" s="46">
        <f t="shared" si="6"/>
        <v>1.9889412199864322E-2</v>
      </c>
      <c r="P16" s="46">
        <f t="shared" si="7"/>
        <v>8.545814160174052E-2</v>
      </c>
      <c r="Q16" s="53">
        <v>0.79980715396802138</v>
      </c>
      <c r="R16" s="25">
        <v>3.293097147899042E-3</v>
      </c>
      <c r="S16" s="25">
        <v>8.9529940374973971E-2</v>
      </c>
      <c r="T16" s="25">
        <v>1.7318134377847488E-2</v>
      </c>
      <c r="U16" s="25">
        <v>1.1159067863034534E-2</v>
      </c>
      <c r="V16" s="25">
        <v>7.88926062682236E-2</v>
      </c>
    </row>
    <row r="17" spans="1:22" x14ac:dyDescent="0.3">
      <c r="A17" s="5">
        <v>2033</v>
      </c>
      <c r="B17" s="5"/>
      <c r="C17" s="11">
        <v>32.337661231506324</v>
      </c>
      <c r="D17" s="11">
        <v>8.3853628128323976E-2</v>
      </c>
      <c r="E17" s="11">
        <v>2.9855802077977751</v>
      </c>
      <c r="F17" s="11">
        <v>5.0937620066067675</v>
      </c>
      <c r="G17" s="11">
        <v>1.1184230223193956</v>
      </c>
      <c r="H17" s="11">
        <v>1.1126125817194805</v>
      </c>
      <c r="I17" s="11">
        <v>4.0523334571188343</v>
      </c>
      <c r="J17" s="45">
        <f t="shared" si="1"/>
        <v>0.69120863810073629</v>
      </c>
      <c r="K17" s="46">
        <f t="shared" si="2"/>
        <v>1.7923482988904003E-3</v>
      </c>
      <c r="L17" s="46">
        <f t="shared" si="3"/>
        <v>6.3815957950657462E-2</v>
      </c>
      <c r="M17" s="46">
        <f t="shared" si="4"/>
        <v>0.10887776559319012</v>
      </c>
      <c r="N17" s="46">
        <f t="shared" si="5"/>
        <v>2.3905985301271852E-2</v>
      </c>
      <c r="O17" s="46">
        <f t="shared" si="6"/>
        <v>2.3781788727342767E-2</v>
      </c>
      <c r="P17" s="46">
        <f t="shared" si="7"/>
        <v>8.6617516027911082E-2</v>
      </c>
      <c r="Q17" s="53">
        <v>0.79950239433414871</v>
      </c>
      <c r="R17" s="25">
        <v>2.811842045860036E-3</v>
      </c>
      <c r="S17" s="25">
        <v>8.3171918083342483E-2</v>
      </c>
      <c r="T17" s="25">
        <v>2.1991704374347259E-2</v>
      </c>
      <c r="U17" s="25">
        <v>1.333518643548531E-2</v>
      </c>
      <c r="V17" s="25">
        <v>7.9186954726816111E-2</v>
      </c>
    </row>
    <row r="18" spans="1:22" x14ac:dyDescent="0.3">
      <c r="A18" s="5">
        <v>2034</v>
      </c>
      <c r="B18" s="5"/>
      <c r="C18" s="11">
        <v>32.121715801011085</v>
      </c>
      <c r="D18" s="11">
        <v>7.0130705206220917E-2</v>
      </c>
      <c r="E18" s="11">
        <v>2.8259989667700687</v>
      </c>
      <c r="F18" s="11">
        <v>6.2864051153839</v>
      </c>
      <c r="G18" s="11">
        <v>1.3514568951868973</v>
      </c>
      <c r="H18" s="11">
        <v>1.3513217860247158</v>
      </c>
      <c r="I18" s="11">
        <v>4.2227455626249482</v>
      </c>
      <c r="J18" s="45">
        <f t="shared" si="1"/>
        <v>0.66601421865980193</v>
      </c>
      <c r="K18" s="46">
        <f t="shared" si="2"/>
        <v>1.4540956380204298E-3</v>
      </c>
      <c r="L18" s="46">
        <f t="shared" si="3"/>
        <v>5.859448808545685E-2</v>
      </c>
      <c r="M18" s="46">
        <f t="shared" si="4"/>
        <v>0.13034282530354754</v>
      </c>
      <c r="N18" s="46">
        <f t="shared" si="5"/>
        <v>2.8021215108066284E-2</v>
      </c>
      <c r="O18" s="46">
        <f t="shared" si="6"/>
        <v>2.8018413743916202E-2</v>
      </c>
      <c r="P18" s="46">
        <f t="shared" si="7"/>
        <v>8.7554743461190687E-2</v>
      </c>
      <c r="Q18" s="53">
        <v>0.7973862155106205</v>
      </c>
      <c r="R18" s="25">
        <v>2.3813491134191487E-3</v>
      </c>
      <c r="S18" s="25">
        <v>7.7526903967345351E-2</v>
      </c>
      <c r="T18" s="25">
        <v>2.7720615815239692E-2</v>
      </c>
      <c r="U18" s="25">
        <v>1.5617393179307095E-2</v>
      </c>
      <c r="V18" s="25">
        <v>7.9367522414068206E-2</v>
      </c>
    </row>
    <row r="19" spans="1:22" x14ac:dyDescent="0.3">
      <c r="C19" s="11">
        <v>31.780168394484598</v>
      </c>
      <c r="D19" s="11">
        <v>5.8109244821144129E-2</v>
      </c>
      <c r="E19" s="11">
        <v>2.6771760770939612</v>
      </c>
      <c r="F19" s="11">
        <v>7.6081559618538392</v>
      </c>
      <c r="G19" s="11">
        <v>1.6149806741525121</v>
      </c>
      <c r="H19" s="11">
        <v>1.6175341168903385</v>
      </c>
      <c r="I19" s="11">
        <v>4.3916285771034538</v>
      </c>
      <c r="J19" s="45">
        <f t="shared" si="1"/>
        <v>0.63882620718252658</v>
      </c>
      <c r="K19" s="46">
        <f t="shared" si="2"/>
        <v>1.1680777776424494E-3</v>
      </c>
      <c r="L19" s="46">
        <f t="shared" si="3"/>
        <v>5.3815015013782684E-2</v>
      </c>
      <c r="M19" s="46">
        <f t="shared" si="4"/>
        <v>0.1529346653055404</v>
      </c>
      <c r="N19" s="46">
        <f t="shared" si="5"/>
        <v>3.2463389304160442E-2</v>
      </c>
      <c r="O19" s="46">
        <f t="shared" si="6"/>
        <v>3.2514717104542602E-2</v>
      </c>
      <c r="P19" s="46">
        <f t="shared" si="7"/>
        <v>8.8277928311804782E-2</v>
      </c>
      <c r="Q19" s="53">
        <v>0.79322356330525856</v>
      </c>
      <c r="R19" s="25">
        <v>2.0115051096670634E-3</v>
      </c>
      <c r="S19" s="25">
        <v>7.2497190755559451E-2</v>
      </c>
      <c r="T19" s="25">
        <v>3.4738733582568251E-2</v>
      </c>
      <c r="U19" s="25">
        <v>1.8070459973114319E-2</v>
      </c>
      <c r="V19" s="25">
        <v>7.9458547273832295E-2</v>
      </c>
    </row>
  </sheetData>
  <hyperlinks>
    <hyperlink ref="A1" location="Índice!A1" display="Voltar" xr:uid="{E20217F8-3B21-481A-86BA-D16503F995C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942D-1FDC-4220-AC2A-896CE5AE851B}">
  <dimension ref="A1:H19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E6" sqref="E6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8" x14ac:dyDescent="0.3">
      <c r="A1" s="1" t="s">
        <v>0</v>
      </c>
      <c r="B1" s="1"/>
    </row>
    <row r="2" spans="1:8" ht="21.75" customHeight="1" x14ac:dyDescent="0.3">
      <c r="B2" s="13" t="str">
        <f>Índice!N2</f>
        <v>Demanda de Energia dos Veículos Leves - 2025-2034</v>
      </c>
    </row>
    <row r="3" spans="1:8" ht="15" customHeight="1" x14ac:dyDescent="0.3"/>
    <row r="4" spans="1:8" x14ac:dyDescent="0.3">
      <c r="C4" s="6" t="str">
        <f>Índice!Q61</f>
        <v>Gráfico 15 - Demanda energética no cenário eletrificação turbo</v>
      </c>
      <c r="D4" s="6"/>
      <c r="E4" s="6"/>
      <c r="F4" s="6"/>
    </row>
    <row r="6" spans="1:8" x14ac:dyDescent="0.3">
      <c r="A6" s="4" t="s">
        <v>3</v>
      </c>
      <c r="B6" s="4"/>
      <c r="C6" s="54" t="s">
        <v>75</v>
      </c>
      <c r="D6" s="54"/>
      <c r="E6" s="55" t="s">
        <v>79</v>
      </c>
      <c r="F6" s="54"/>
      <c r="G6" s="55" t="s">
        <v>76</v>
      </c>
      <c r="H6" s="54"/>
    </row>
    <row r="7" spans="1:8" ht="28.8" x14ac:dyDescent="0.3">
      <c r="A7" s="4"/>
      <c r="B7" s="4"/>
      <c r="C7" s="59" t="s">
        <v>66</v>
      </c>
      <c r="D7" s="59" t="s">
        <v>77</v>
      </c>
      <c r="E7" s="60" t="s">
        <v>66</v>
      </c>
      <c r="F7" s="59" t="s">
        <v>77</v>
      </c>
      <c r="G7" s="60" t="s">
        <v>66</v>
      </c>
      <c r="H7" s="59" t="s">
        <v>77</v>
      </c>
    </row>
    <row r="8" spans="1:8" x14ac:dyDescent="0.3">
      <c r="A8" s="5"/>
      <c r="B8" s="5"/>
      <c r="C8" s="7" t="s">
        <v>78</v>
      </c>
      <c r="D8" s="7"/>
      <c r="E8" s="43" t="s">
        <v>80</v>
      </c>
      <c r="F8" s="7"/>
      <c r="G8" s="43" t="s">
        <v>78</v>
      </c>
      <c r="H8" s="7"/>
    </row>
    <row r="9" spans="1:8" x14ac:dyDescent="0.3">
      <c r="A9" s="5">
        <v>2024</v>
      </c>
      <c r="B9" s="5"/>
      <c r="C9" s="42">
        <v>59.930980585075446</v>
      </c>
      <c r="D9" s="42">
        <v>59.873705369294619</v>
      </c>
      <c r="E9" s="56">
        <v>0.25156463061997592</v>
      </c>
      <c r="F9" s="42">
        <v>0.23330520949004646</v>
      </c>
      <c r="G9" s="56">
        <v>59.959077413949885</v>
      </c>
      <c r="H9" s="42">
        <v>59.899762834250652</v>
      </c>
    </row>
    <row r="10" spans="1:8" x14ac:dyDescent="0.3">
      <c r="A10" s="5">
        <v>2025</v>
      </c>
      <c r="B10" s="5"/>
      <c r="C10" s="42">
        <v>62.060937853763697</v>
      </c>
      <c r="D10" s="42">
        <v>61.829272373654327</v>
      </c>
      <c r="E10" s="56">
        <v>0.52371467659239712</v>
      </c>
      <c r="F10" s="42">
        <v>0.48725325683064646</v>
      </c>
      <c r="G10" s="56">
        <v>62.119430661798695</v>
      </c>
      <c r="H10" s="42">
        <v>61.88369286727437</v>
      </c>
    </row>
    <row r="11" spans="1:8" x14ac:dyDescent="0.3">
      <c r="A11" s="5">
        <v>2026</v>
      </c>
      <c r="B11" s="5"/>
      <c r="C11" s="42">
        <v>62.427092000000002</v>
      </c>
      <c r="D11" s="42">
        <v>61.965486724419435</v>
      </c>
      <c r="E11" s="56">
        <v>0.81122597926441409</v>
      </c>
      <c r="F11" s="42">
        <v>0.78186605114771701</v>
      </c>
      <c r="G11" s="56">
        <v>62.517696460021739</v>
      </c>
      <c r="H11" s="42">
        <v>62.052812023638531</v>
      </c>
    </row>
    <row r="12" spans="1:8" x14ac:dyDescent="0.3">
      <c r="A12" s="5">
        <v>2027</v>
      </c>
      <c r="B12" s="5"/>
      <c r="C12" s="57">
        <v>62.802470999999997</v>
      </c>
      <c r="D12" s="57">
        <v>62.044244737194397</v>
      </c>
      <c r="E12" s="58">
        <v>1.1090221371350495</v>
      </c>
      <c r="F12" s="57">
        <v>1.107705027720385</v>
      </c>
      <c r="G12" s="58">
        <v>62.926335810121572</v>
      </c>
      <c r="H12" s="57">
        <v>62.16796244158914</v>
      </c>
    </row>
    <row r="13" spans="1:8" x14ac:dyDescent="0.3">
      <c r="A13" s="5">
        <v>2028</v>
      </c>
      <c r="C13" s="57">
        <v>63.180107999999997</v>
      </c>
      <c r="D13" s="57">
        <v>62.055279901967033</v>
      </c>
      <c r="E13" s="58">
        <v>1.4168985393447076</v>
      </c>
      <c r="F13" s="57">
        <v>1.4731315353942043</v>
      </c>
      <c r="G13" s="58">
        <v>63.338359005693043</v>
      </c>
      <c r="H13" s="57">
        <v>62.219811476050019</v>
      </c>
    </row>
    <row r="14" spans="1:8" x14ac:dyDescent="0.3">
      <c r="A14" s="5">
        <v>2029</v>
      </c>
      <c r="B14" s="10"/>
      <c r="C14" s="57">
        <v>63.560015</v>
      </c>
      <c r="D14" s="57">
        <v>61.994066168354536</v>
      </c>
      <c r="E14" s="58">
        <v>1.7356034144451267</v>
      </c>
      <c r="F14" s="57">
        <v>1.8881212888014061</v>
      </c>
      <c r="G14" s="58">
        <v>63.753861615119845</v>
      </c>
      <c r="H14" s="57">
        <v>62.204947247363521</v>
      </c>
    </row>
    <row r="15" spans="1:8" x14ac:dyDescent="0.3">
      <c r="A15" s="5">
        <v>2030</v>
      </c>
      <c r="B15" s="10"/>
      <c r="C15" s="57">
        <v>63.94220700000001</v>
      </c>
      <c r="D15" s="57">
        <v>61.863951853187316</v>
      </c>
      <c r="E15" s="58">
        <v>2.0696393239429627</v>
      </c>
      <c r="F15" s="57">
        <v>2.3652912115221798</v>
      </c>
      <c r="G15" s="58">
        <v>64.173361521894932</v>
      </c>
      <c r="H15" s="57">
        <v>62.12812723525343</v>
      </c>
    </row>
    <row r="16" spans="1:8" x14ac:dyDescent="0.3">
      <c r="A16" s="5">
        <v>2031</v>
      </c>
      <c r="B16" s="10"/>
      <c r="C16" s="57">
        <v>64.32669700000001</v>
      </c>
      <c r="D16" s="57">
        <v>61.671902262295667</v>
      </c>
      <c r="E16" s="58">
        <v>2.42742369854715</v>
      </c>
      <c r="F16" s="57">
        <v>2.9163891320671356</v>
      </c>
      <c r="G16" s="58">
        <v>64.597811854642941</v>
      </c>
      <c r="H16" s="57">
        <v>61.997628840682388</v>
      </c>
    </row>
    <row r="17" spans="1:8" x14ac:dyDescent="0.3">
      <c r="A17" s="5">
        <v>2032</v>
      </c>
      <c r="C17" s="57">
        <v>64.713498000000001</v>
      </c>
      <c r="D17" s="57">
        <v>61.444412280528049</v>
      </c>
      <c r="E17" s="58">
        <v>2.8224957535812614</v>
      </c>
      <c r="F17" s="57">
        <v>3.5483364169696583</v>
      </c>
      <c r="G17" s="58">
        <v>65.028737785464926</v>
      </c>
      <c r="H17" s="57">
        <v>61.840719984241545</v>
      </c>
    </row>
    <row r="18" spans="1:8" x14ac:dyDescent="0.3">
      <c r="A18" s="5">
        <v>2033</v>
      </c>
      <c r="C18" s="57">
        <v>65.102626000000001</v>
      </c>
      <c r="D18" s="57">
        <v>61.211457455866622</v>
      </c>
      <c r="E18" s="58">
        <v>3.2764975147937823</v>
      </c>
      <c r="F18" s="57">
        <v>4.2610509773801803</v>
      </c>
      <c r="G18" s="58">
        <v>65.468572475678272</v>
      </c>
      <c r="H18" s="57">
        <v>61.687367045548044</v>
      </c>
    </row>
    <row r="19" spans="1:8" x14ac:dyDescent="0.3">
      <c r="A19" s="5">
        <v>2034</v>
      </c>
      <c r="C19" s="57">
        <v>65.494094000000004</v>
      </c>
      <c r="D19" s="57">
        <v>61.020331203073219</v>
      </c>
      <c r="E19" s="58">
        <v>3.8223807093923203</v>
      </c>
      <c r="F19" s="57">
        <v>5.0462201678081646</v>
      </c>
      <c r="G19" s="58">
        <v>65.921009248062006</v>
      </c>
      <c r="H19" s="57">
        <v>61.583935014023226</v>
      </c>
    </row>
  </sheetData>
  <hyperlinks>
    <hyperlink ref="A1" location="Índice!A1" display="Voltar" xr:uid="{1CE8E8BF-1CFA-4627-B389-661D3D52295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1442-62FB-4F6B-B5AB-B7D854AD0844}">
  <dimension ref="A1:F2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Índice!Q5</f>
        <v>Gráfico 1 - Venda de motos no varejo</v>
      </c>
      <c r="D4" s="6"/>
      <c r="E4" s="6"/>
      <c r="F4" s="6"/>
    </row>
    <row r="6" spans="1:6" x14ac:dyDescent="0.3">
      <c r="A6" s="4" t="s">
        <v>3</v>
      </c>
      <c r="B6" s="4"/>
      <c r="C6" s="4" t="s">
        <v>4</v>
      </c>
    </row>
    <row r="7" spans="1:6" x14ac:dyDescent="0.3">
      <c r="A7" s="5"/>
      <c r="B7" s="5"/>
      <c r="C7" s="7" t="s">
        <v>2</v>
      </c>
    </row>
    <row r="8" spans="1:6" x14ac:dyDescent="0.3">
      <c r="A8" s="5">
        <v>2011</v>
      </c>
      <c r="B8" s="5"/>
      <c r="C8" s="11">
        <v>1.818181</v>
      </c>
    </row>
    <row r="9" spans="1:6" x14ac:dyDescent="0.3">
      <c r="A9" s="5">
        <v>2012</v>
      </c>
      <c r="B9" s="5"/>
      <c r="C9" s="11">
        <v>1.6254459999999999</v>
      </c>
    </row>
    <row r="10" spans="1:6" x14ac:dyDescent="0.3">
      <c r="A10" s="5">
        <v>2013</v>
      </c>
      <c r="B10" s="5"/>
      <c r="C10" s="11">
        <v>1.5926769999999999</v>
      </c>
    </row>
    <row r="11" spans="1:6" x14ac:dyDescent="0.3">
      <c r="A11" s="5">
        <v>2014</v>
      </c>
      <c r="B11" s="5"/>
      <c r="C11" s="11">
        <v>1.429692</v>
      </c>
    </row>
    <row r="12" spans="1:6" x14ac:dyDescent="0.3">
      <c r="A12" s="5">
        <v>2015</v>
      </c>
      <c r="C12" s="11">
        <v>1.2245969999999999</v>
      </c>
    </row>
    <row r="13" spans="1:6" x14ac:dyDescent="0.3">
      <c r="A13" s="5">
        <v>2016</v>
      </c>
      <c r="B13" s="10"/>
      <c r="C13" s="11">
        <v>0.89979299999999995</v>
      </c>
    </row>
    <row r="14" spans="1:6" x14ac:dyDescent="0.3">
      <c r="A14" s="5">
        <v>2017</v>
      </c>
      <c r="B14" s="10"/>
      <c r="C14" s="11">
        <v>0.85101300000000002</v>
      </c>
    </row>
    <row r="15" spans="1:6" x14ac:dyDescent="0.3">
      <c r="A15" s="5">
        <v>2018</v>
      </c>
      <c r="B15" s="10"/>
      <c r="C15" s="11">
        <v>0.94010800000000005</v>
      </c>
    </row>
    <row r="16" spans="1:6" x14ac:dyDescent="0.3">
      <c r="A16" s="5">
        <v>2019</v>
      </c>
      <c r="C16" s="11">
        <v>1.077234</v>
      </c>
      <c r="D16" s="5"/>
      <c r="E16" s="5"/>
    </row>
    <row r="17" spans="1:5" x14ac:dyDescent="0.3">
      <c r="A17" s="5">
        <v>2020</v>
      </c>
      <c r="C17" s="11">
        <v>0.915157</v>
      </c>
      <c r="D17" s="5"/>
      <c r="E17" s="5"/>
    </row>
    <row r="18" spans="1:5" x14ac:dyDescent="0.3">
      <c r="A18" s="5">
        <v>2021</v>
      </c>
      <c r="C18" s="11">
        <v>1.156776</v>
      </c>
      <c r="D18" s="5"/>
      <c r="E18" s="5"/>
    </row>
    <row r="19" spans="1:5" x14ac:dyDescent="0.3">
      <c r="A19" s="5">
        <v>2022</v>
      </c>
      <c r="C19" s="11">
        <v>1.3619410000000001</v>
      </c>
    </row>
    <row r="20" spans="1:5" x14ac:dyDescent="0.3">
      <c r="A20" s="5">
        <v>2023</v>
      </c>
      <c r="C20" s="11">
        <v>1.5820320000000001</v>
      </c>
    </row>
    <row r="21" spans="1:5" x14ac:dyDescent="0.3">
      <c r="A21" s="5" t="s">
        <v>23</v>
      </c>
      <c r="C21" s="11">
        <v>1.5749949999999999</v>
      </c>
    </row>
    <row r="23" spans="1:5" x14ac:dyDescent="0.3">
      <c r="C23" s="10"/>
    </row>
  </sheetData>
  <hyperlinks>
    <hyperlink ref="A1" location="Índice!A1" display="Voltar" xr:uid="{5E61A2F4-E01D-471C-AC0E-EFD08995585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CB58-D69A-4D62-A0F2-A04356A5A423}">
  <dimension ref="A1:F1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Índice!Q9</f>
        <v>Gráfico 2 - Licenciamento de veículos leves e motos entre janeiro e outubro de 2023 e 2024</v>
      </c>
      <c r="D4" s="6"/>
      <c r="E4" s="6"/>
      <c r="F4" s="6"/>
    </row>
    <row r="6" spans="1:6" ht="15" customHeight="1" x14ac:dyDescent="0.3">
      <c r="A6" s="61" t="s">
        <v>13</v>
      </c>
      <c r="B6" s="4"/>
      <c r="C6" s="15" t="s">
        <v>16</v>
      </c>
      <c r="D6" s="15"/>
      <c r="E6" s="16" t="s">
        <v>17</v>
      </c>
      <c r="F6" s="15"/>
    </row>
    <row r="7" spans="1:6" x14ac:dyDescent="0.3">
      <c r="A7" s="61"/>
      <c r="B7" s="4"/>
      <c r="C7" s="4" t="s">
        <v>14</v>
      </c>
      <c r="D7" s="4" t="s">
        <v>15</v>
      </c>
      <c r="E7" s="17" t="s">
        <v>14</v>
      </c>
      <c r="F7" s="4" t="s">
        <v>15</v>
      </c>
    </row>
    <row r="8" spans="1:6" x14ac:dyDescent="0.3">
      <c r="A8" s="5"/>
      <c r="B8" s="5"/>
      <c r="C8" s="7" t="s">
        <v>18</v>
      </c>
      <c r="D8" s="7"/>
      <c r="E8" s="7"/>
      <c r="F8" s="7"/>
    </row>
    <row r="9" spans="1:6" x14ac:dyDescent="0.3">
      <c r="A9" s="5" t="s">
        <v>6</v>
      </c>
      <c r="B9" s="5"/>
      <c r="C9" s="18">
        <v>45685</v>
      </c>
      <c r="D9" s="18">
        <v>81697</v>
      </c>
      <c r="E9" s="19"/>
      <c r="F9" s="18"/>
    </row>
    <row r="10" spans="1:6" x14ac:dyDescent="0.3">
      <c r="A10" s="5" t="s">
        <v>7</v>
      </c>
      <c r="B10" s="5"/>
      <c r="C10" s="18">
        <v>10072</v>
      </c>
      <c r="D10" s="18">
        <v>51766</v>
      </c>
      <c r="E10" s="20"/>
      <c r="F10" s="18"/>
    </row>
    <row r="11" spans="1:6" x14ac:dyDescent="0.3">
      <c r="A11" s="5" t="s">
        <v>8</v>
      </c>
      <c r="B11" s="5"/>
      <c r="C11" s="18">
        <v>33855</v>
      </c>
      <c r="D11" s="18">
        <v>42943</v>
      </c>
      <c r="E11" s="20"/>
      <c r="F11" s="18"/>
    </row>
    <row r="12" spans="1:6" x14ac:dyDescent="0.3">
      <c r="A12" s="5" t="s">
        <v>9</v>
      </c>
      <c r="B12" s="5"/>
      <c r="C12" s="18">
        <v>23112</v>
      </c>
      <c r="D12" s="18">
        <v>43870</v>
      </c>
      <c r="E12" s="21"/>
      <c r="F12" s="22"/>
    </row>
    <row r="13" spans="1:6" x14ac:dyDescent="0.3">
      <c r="A13" s="5" t="s">
        <v>10</v>
      </c>
      <c r="C13" s="18">
        <v>1454983</v>
      </c>
      <c r="D13" s="18">
        <v>1586767</v>
      </c>
      <c r="E13" s="21"/>
      <c r="F13" s="22"/>
    </row>
    <row r="14" spans="1:6" x14ac:dyDescent="0.3">
      <c r="A14" s="5" t="s">
        <v>11</v>
      </c>
      <c r="B14" s="10"/>
      <c r="C14" s="18">
        <v>173954</v>
      </c>
      <c r="D14" s="18">
        <v>195279</v>
      </c>
      <c r="E14" s="21"/>
      <c r="F14" s="22"/>
    </row>
    <row r="15" spans="1:6" x14ac:dyDescent="0.3">
      <c r="A15" s="4" t="s">
        <v>12</v>
      </c>
      <c r="B15" s="10"/>
      <c r="C15" s="23">
        <v>1741661</v>
      </c>
      <c r="D15" s="23">
        <v>2002322</v>
      </c>
      <c r="E15" s="24">
        <v>1318141</v>
      </c>
      <c r="F15" s="23">
        <v>1574995</v>
      </c>
    </row>
    <row r="16" spans="1:6" x14ac:dyDescent="0.3">
      <c r="B16" s="10"/>
    </row>
    <row r="17" spans="5:6" x14ac:dyDescent="0.3">
      <c r="E17" s="5"/>
      <c r="F17" s="5"/>
    </row>
    <row r="18" spans="5:6" x14ac:dyDescent="0.3">
      <c r="E18" s="5"/>
      <c r="F18" s="5"/>
    </row>
    <row r="19" spans="5:6" x14ac:dyDescent="0.3">
      <c r="E19" s="5"/>
      <c r="F19" s="5"/>
    </row>
  </sheetData>
  <mergeCells count="1">
    <mergeCell ref="A6:A7"/>
  </mergeCells>
  <hyperlinks>
    <hyperlink ref="A1" location="Índice!A1" display="Voltar" xr:uid="{DCA01571-36A4-475D-8DC9-1C44957616C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D0F7-29DE-4312-9957-5BBAD5A58C6A}">
  <dimension ref="A1:F2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Índice!Q13</f>
        <v>Gráfico 3 - Licenciamento de veículos eletrificados e participação no licenciamento total</v>
      </c>
      <c r="D4" s="6"/>
      <c r="E4" s="6"/>
      <c r="F4" s="6"/>
    </row>
    <row r="6" spans="1:6" x14ac:dyDescent="0.3">
      <c r="A6" s="4" t="s">
        <v>3</v>
      </c>
      <c r="B6" s="4"/>
      <c r="C6" s="4" t="s">
        <v>7</v>
      </c>
      <c r="D6" s="4" t="s">
        <v>8</v>
      </c>
      <c r="E6" s="4" t="s">
        <v>9</v>
      </c>
      <c r="F6" s="4" t="s">
        <v>21</v>
      </c>
    </row>
    <row r="7" spans="1:6" x14ac:dyDescent="0.3">
      <c r="A7" s="5"/>
      <c r="B7" s="5"/>
      <c r="C7" s="7" t="s">
        <v>24</v>
      </c>
      <c r="D7" s="7"/>
      <c r="E7" s="7"/>
      <c r="F7" s="7" t="s">
        <v>22</v>
      </c>
    </row>
    <row r="8" spans="1:6" x14ac:dyDescent="0.3">
      <c r="A8" s="5">
        <v>2012</v>
      </c>
      <c r="B8" s="5"/>
      <c r="C8" s="18"/>
      <c r="D8" s="18">
        <v>117</v>
      </c>
      <c r="E8" s="27"/>
      <c r="F8" s="26">
        <v>3.2194306120522821E-5</v>
      </c>
    </row>
    <row r="9" spans="1:6" x14ac:dyDescent="0.3">
      <c r="A9" s="5">
        <v>2013</v>
      </c>
      <c r="B9" s="5"/>
      <c r="C9" s="18"/>
      <c r="D9" s="18">
        <v>491</v>
      </c>
      <c r="E9" s="27"/>
      <c r="F9" s="26">
        <v>1.3715486068725479E-4</v>
      </c>
    </row>
    <row r="10" spans="1:6" x14ac:dyDescent="0.3">
      <c r="A10" s="5">
        <v>2014</v>
      </c>
      <c r="B10" s="5"/>
      <c r="C10" s="18"/>
      <c r="D10" s="18">
        <v>855</v>
      </c>
      <c r="E10" s="18"/>
      <c r="F10" s="26">
        <v>2.564887914398141E-4</v>
      </c>
    </row>
    <row r="11" spans="1:6" x14ac:dyDescent="0.3">
      <c r="A11" s="5">
        <v>2015</v>
      </c>
      <c r="B11" s="5"/>
      <c r="C11" s="18"/>
      <c r="D11" s="18">
        <v>846</v>
      </c>
      <c r="E11" s="18"/>
      <c r="F11" s="26">
        <v>3.4105573278001141E-4</v>
      </c>
    </row>
    <row r="12" spans="1:6" x14ac:dyDescent="0.3">
      <c r="A12" s="5">
        <v>2016</v>
      </c>
      <c r="C12" s="18"/>
      <c r="D12" s="18">
        <v>1091</v>
      </c>
      <c r="E12" s="18"/>
      <c r="F12" s="26">
        <v>5.4862689901091267E-4</v>
      </c>
    </row>
    <row r="13" spans="1:6" x14ac:dyDescent="0.3">
      <c r="A13" s="5">
        <v>2017</v>
      </c>
      <c r="B13" s="10"/>
      <c r="C13" s="18"/>
      <c r="D13" s="18">
        <v>3296</v>
      </c>
      <c r="E13" s="18"/>
      <c r="F13" s="26">
        <v>1.5147156277659874E-3</v>
      </c>
    </row>
    <row r="14" spans="1:6" x14ac:dyDescent="0.3">
      <c r="A14" s="5">
        <v>2018</v>
      </c>
      <c r="B14" s="10"/>
      <c r="C14" s="18"/>
      <c r="D14" s="18">
        <v>3970</v>
      </c>
      <c r="E14" s="18"/>
      <c r="F14" s="26">
        <v>1.6038045313739716E-3</v>
      </c>
    </row>
    <row r="15" spans="1:6" x14ac:dyDescent="0.3">
      <c r="A15" s="5">
        <v>2019</v>
      </c>
      <c r="B15" s="10"/>
      <c r="C15" s="18"/>
      <c r="D15" s="18">
        <v>11858</v>
      </c>
      <c r="E15" s="18"/>
      <c r="F15" s="26">
        <v>4.448557782668932E-3</v>
      </c>
    </row>
    <row r="16" spans="1:6" x14ac:dyDescent="0.3">
      <c r="A16" s="5">
        <v>2020</v>
      </c>
      <c r="C16" s="18"/>
      <c r="D16" s="18">
        <v>19745</v>
      </c>
      <c r="E16" s="18"/>
      <c r="F16" s="26">
        <v>1.0100632894556451E-2</v>
      </c>
    </row>
    <row r="17" spans="1:6" x14ac:dyDescent="0.3">
      <c r="A17" s="5">
        <v>2021</v>
      </c>
      <c r="C17" s="18">
        <v>2851</v>
      </c>
      <c r="D17" s="18">
        <v>20678</v>
      </c>
      <c r="E17" s="18">
        <v>11461</v>
      </c>
      <c r="F17" s="26">
        <v>1.7697548441917749E-2</v>
      </c>
    </row>
    <row r="18" spans="1:6" x14ac:dyDescent="0.3">
      <c r="A18" s="5">
        <v>2022</v>
      </c>
      <c r="C18" s="18">
        <v>8458</v>
      </c>
      <c r="D18" s="18">
        <v>30439</v>
      </c>
      <c r="E18" s="18">
        <v>10348</v>
      </c>
      <c r="F18" s="26">
        <v>2.5119309707392814E-2</v>
      </c>
    </row>
    <row r="19" spans="1:6" x14ac:dyDescent="0.3">
      <c r="A19" s="5">
        <v>2023</v>
      </c>
      <c r="C19" s="18">
        <v>19277</v>
      </c>
      <c r="D19" s="18">
        <v>42440</v>
      </c>
      <c r="E19" s="18">
        <v>32191</v>
      </c>
      <c r="F19" s="26">
        <v>4.307251987175665E-2</v>
      </c>
    </row>
    <row r="20" spans="1:6" x14ac:dyDescent="0.3">
      <c r="A20" s="5" t="s">
        <v>23</v>
      </c>
      <c r="C20" s="18">
        <v>51766</v>
      </c>
      <c r="D20" s="18">
        <v>42943</v>
      </c>
      <c r="E20" s="18">
        <v>43870</v>
      </c>
      <c r="F20" s="26">
        <v>6.9209148178964217E-2</v>
      </c>
    </row>
  </sheetData>
  <hyperlinks>
    <hyperlink ref="A1" location="Índice!A1" display="Voltar" xr:uid="{60FE589F-6629-4628-A260-3CAFE064E92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99BC-7611-488E-B77A-C3B7D8E78130}">
  <dimension ref="A1:G1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3" sqref="M13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7" x14ac:dyDescent="0.3">
      <c r="A1" s="1" t="s">
        <v>0</v>
      </c>
      <c r="B1" s="1"/>
    </row>
    <row r="2" spans="1:7" ht="21.75" customHeight="1" x14ac:dyDescent="0.3">
      <c r="B2" s="13" t="str">
        <f>Índice!N2</f>
        <v>Demanda de Energia dos Veículos Leves - 2025-2034</v>
      </c>
    </row>
    <row r="3" spans="1:7" ht="15" customHeight="1" x14ac:dyDescent="0.3"/>
    <row r="4" spans="1:7" x14ac:dyDescent="0.3">
      <c r="C4" s="6" t="str">
        <f>Índice!Q17</f>
        <v>Gráfico 4 - Preços de veículos selecionados no Brasil</v>
      </c>
      <c r="D4" s="6"/>
      <c r="E4" s="6"/>
      <c r="F4" s="6"/>
    </row>
    <row r="6" spans="1:7" ht="43.2" x14ac:dyDescent="0.3">
      <c r="A6" s="4" t="s">
        <v>3</v>
      </c>
      <c r="B6" s="4"/>
      <c r="C6" s="14" t="s">
        <v>26</v>
      </c>
      <c r="D6" s="14" t="s">
        <v>27</v>
      </c>
      <c r="E6" s="14" t="s">
        <v>28</v>
      </c>
      <c r="F6" s="14" t="s">
        <v>29</v>
      </c>
      <c r="G6" s="14" t="s">
        <v>30</v>
      </c>
    </row>
    <row r="7" spans="1:7" x14ac:dyDescent="0.3">
      <c r="A7" s="5"/>
      <c r="B7" s="5"/>
      <c r="C7" s="7" t="s">
        <v>31</v>
      </c>
      <c r="D7" s="7"/>
      <c r="E7" s="7"/>
      <c r="F7" s="7"/>
      <c r="G7" s="7"/>
    </row>
    <row r="8" spans="1:7" x14ac:dyDescent="0.3">
      <c r="A8" s="5">
        <v>2018</v>
      </c>
      <c r="B8" s="5"/>
      <c r="C8" s="28">
        <v>43707.227309003429</v>
      </c>
      <c r="D8" s="28">
        <v>55999.884989660641</v>
      </c>
      <c r="E8" s="28"/>
      <c r="F8" s="28"/>
      <c r="G8" s="28"/>
    </row>
    <row r="9" spans="1:7" x14ac:dyDescent="0.3">
      <c r="A9" s="5">
        <v>2019</v>
      </c>
      <c r="B9" s="5"/>
      <c r="C9" s="28">
        <v>42542.895433968501</v>
      </c>
      <c r="D9" s="28">
        <v>61136.589344782682</v>
      </c>
      <c r="E9" s="28"/>
      <c r="F9" s="28"/>
      <c r="G9" s="28"/>
    </row>
    <row r="10" spans="1:7" x14ac:dyDescent="0.3">
      <c r="A10" s="5">
        <v>2020</v>
      </c>
      <c r="B10" s="5"/>
      <c r="C10" s="28">
        <v>42594.826043649722</v>
      </c>
      <c r="D10" s="28">
        <v>73400.907585218738</v>
      </c>
      <c r="E10" s="28"/>
      <c r="F10" s="28"/>
      <c r="G10" s="28"/>
    </row>
    <row r="11" spans="1:7" x14ac:dyDescent="0.3">
      <c r="A11" s="5">
        <v>2021</v>
      </c>
      <c r="B11" s="5"/>
      <c r="C11" s="29">
        <v>44392.850308984911</v>
      </c>
      <c r="D11" s="29">
        <v>80817.753126613563</v>
      </c>
      <c r="E11" s="29">
        <v>239038.424740688</v>
      </c>
      <c r="F11" s="29">
        <v>341483.46391526854</v>
      </c>
      <c r="G11" s="29">
        <v>455311.28522035811</v>
      </c>
    </row>
    <row r="12" spans="1:7" x14ac:dyDescent="0.3">
      <c r="A12" s="5">
        <v>2022</v>
      </c>
      <c r="C12" s="29">
        <v>69941.881048147319</v>
      </c>
      <c r="D12" s="29">
        <v>102222.74922421531</v>
      </c>
      <c r="E12" s="29">
        <v>225966.07723247595</v>
      </c>
      <c r="F12" s="29">
        <v>355089.54993674794</v>
      </c>
      <c r="G12" s="29">
        <v>193685.20905640797</v>
      </c>
    </row>
    <row r="13" spans="1:7" x14ac:dyDescent="0.3">
      <c r="A13" s="5">
        <v>2023</v>
      </c>
      <c r="B13" s="10"/>
      <c r="C13" s="29">
        <v>71984.714999999997</v>
      </c>
      <c r="D13" s="29">
        <v>111078</v>
      </c>
      <c r="E13" s="29">
        <v>215985</v>
      </c>
      <c r="F13" s="29">
        <v>154275</v>
      </c>
      <c r="G13" s="29">
        <v>236555</v>
      </c>
    </row>
    <row r="14" spans="1:7" x14ac:dyDescent="0.3">
      <c r="A14" s="5">
        <v>2024</v>
      </c>
      <c r="B14" s="10"/>
      <c r="C14" s="29">
        <v>72990</v>
      </c>
      <c r="D14" s="29">
        <v>110000</v>
      </c>
      <c r="E14" s="29">
        <v>210000</v>
      </c>
      <c r="F14" s="29">
        <v>115000</v>
      </c>
      <c r="G14" s="29">
        <v>230000</v>
      </c>
    </row>
    <row r="15" spans="1:7" x14ac:dyDescent="0.3">
      <c r="B15" s="10"/>
    </row>
    <row r="16" spans="1:7" x14ac:dyDescent="0.3">
      <c r="E16" s="5"/>
      <c r="F16" s="5"/>
    </row>
    <row r="17" spans="5:6" x14ac:dyDescent="0.3">
      <c r="E17" s="5"/>
      <c r="F17" s="5"/>
    </row>
    <row r="18" spans="5:6" x14ac:dyDescent="0.3">
      <c r="E18" s="5"/>
      <c r="F18" s="5"/>
    </row>
  </sheetData>
  <hyperlinks>
    <hyperlink ref="A1" location="Índice!A1" display="Voltar" xr:uid="{F10BB28D-0D62-4865-9D2C-3917FC29235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B7A6D-2B16-448F-B70B-441D4458F5FB}">
  <dimension ref="A1:F1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6" sqref="G16"/>
    </sheetView>
  </sheetViews>
  <sheetFormatPr defaultColWidth="9.21875" defaultRowHeight="14.4" x14ac:dyDescent="0.3"/>
  <cols>
    <col min="1" max="1" width="20.44140625" style="2" bestFit="1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Índice!Q21</f>
        <v>Gráfico 5 – Participação de renováveis na matriz de transportes em regiões selecionadas</v>
      </c>
      <c r="D4" s="6"/>
      <c r="E4" s="6"/>
      <c r="F4" s="6"/>
    </row>
    <row r="6" spans="1:6" x14ac:dyDescent="0.3">
      <c r="A6" s="4" t="s">
        <v>38</v>
      </c>
      <c r="B6" s="4"/>
      <c r="C6" s="4" t="s">
        <v>21</v>
      </c>
    </row>
    <row r="7" spans="1:6" x14ac:dyDescent="0.3">
      <c r="A7" s="5"/>
      <c r="B7" s="5"/>
      <c r="C7" s="7" t="s">
        <v>22</v>
      </c>
    </row>
    <row r="8" spans="1:6" x14ac:dyDescent="0.3">
      <c r="A8" s="5" t="s">
        <v>33</v>
      </c>
      <c r="B8" s="5"/>
      <c r="C8" s="30">
        <v>6.1270392294683042E-2</v>
      </c>
    </row>
    <row r="9" spans="1:6" x14ac:dyDescent="0.3">
      <c r="A9" s="5" t="s">
        <v>34</v>
      </c>
      <c r="B9" s="5"/>
      <c r="C9" s="30">
        <v>6.0648203264054866E-2</v>
      </c>
    </row>
    <row r="10" spans="1:6" x14ac:dyDescent="0.3">
      <c r="A10" s="5" t="s">
        <v>35</v>
      </c>
      <c r="B10" s="5"/>
      <c r="C10" s="30">
        <v>2.188E-2</v>
      </c>
    </row>
    <row r="11" spans="1:6" x14ac:dyDescent="0.3">
      <c r="A11" s="5" t="s">
        <v>36</v>
      </c>
      <c r="B11" s="5"/>
      <c r="C11" s="26">
        <v>3.9596349569558126E-2</v>
      </c>
    </row>
    <row r="12" spans="1:6" x14ac:dyDescent="0.3">
      <c r="A12" s="5" t="s">
        <v>37</v>
      </c>
      <c r="C12" s="26">
        <v>0.22500000000000001</v>
      </c>
    </row>
    <row r="13" spans="1:6" x14ac:dyDescent="0.3">
      <c r="A13" s="5"/>
      <c r="B13" s="10"/>
      <c r="C13" s="5"/>
      <c r="D13" s="5"/>
    </row>
    <row r="14" spans="1:6" x14ac:dyDescent="0.3">
      <c r="B14" s="10"/>
    </row>
    <row r="15" spans="1:6" x14ac:dyDescent="0.3">
      <c r="B15" s="10"/>
    </row>
    <row r="16" spans="1:6" x14ac:dyDescent="0.3">
      <c r="E16" s="5"/>
      <c r="F16" s="5"/>
    </row>
    <row r="17" spans="5:6" x14ac:dyDescent="0.3">
      <c r="E17" s="5"/>
      <c r="F17" s="5"/>
    </row>
    <row r="18" spans="5:6" x14ac:dyDescent="0.3">
      <c r="E18" s="5"/>
      <c r="F18" s="5"/>
    </row>
  </sheetData>
  <hyperlinks>
    <hyperlink ref="A1" location="Índice!A1" display="Voltar" xr:uid="{0CAB2262-FEC5-475E-A9F0-4976B665E01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722A-AD77-447A-83E8-DD34DCA57B78}">
  <dimension ref="A1:F2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Índice!Q25</f>
        <v>Gráfico 6 – Licenciamento total de automóveis e comerciais leves no Brasil</v>
      </c>
      <c r="D4" s="6"/>
      <c r="E4" s="6"/>
      <c r="F4" s="6"/>
    </row>
    <row r="6" spans="1:6" x14ac:dyDescent="0.3">
      <c r="A6" s="4" t="s">
        <v>3</v>
      </c>
      <c r="B6" s="4"/>
      <c r="C6" s="4" t="s">
        <v>40</v>
      </c>
      <c r="D6" s="4" t="s">
        <v>41</v>
      </c>
      <c r="E6" s="4" t="s">
        <v>12</v>
      </c>
    </row>
    <row r="7" spans="1:6" x14ac:dyDescent="0.3">
      <c r="A7" s="5"/>
      <c r="B7" s="5"/>
      <c r="C7" s="7" t="s">
        <v>2</v>
      </c>
      <c r="D7" s="7"/>
      <c r="E7" s="7"/>
    </row>
    <row r="8" spans="1:6" x14ac:dyDescent="0.3">
      <c r="A8" s="5">
        <v>2014</v>
      </c>
      <c r="B8" s="5"/>
      <c r="C8" s="11">
        <v>2.7946870000000001</v>
      </c>
      <c r="D8" s="11">
        <v>0.53879600000000005</v>
      </c>
      <c r="E8" s="11">
        <v>3.3334830000000002</v>
      </c>
    </row>
    <row r="9" spans="1:6" x14ac:dyDescent="0.3">
      <c r="A9" s="5">
        <v>2015</v>
      </c>
      <c r="B9" s="5"/>
      <c r="C9" s="11">
        <v>2.1230090000000001</v>
      </c>
      <c r="D9" s="11">
        <v>0.35752299999999998</v>
      </c>
      <c r="E9" s="11">
        <v>2.4805320000000002</v>
      </c>
    </row>
    <row r="10" spans="1:6" x14ac:dyDescent="0.3">
      <c r="A10" s="5">
        <v>2016</v>
      </c>
      <c r="B10" s="5"/>
      <c r="C10" s="11">
        <v>1.6882889999999999</v>
      </c>
      <c r="D10" s="11">
        <v>0.30030699999999999</v>
      </c>
      <c r="E10" s="11">
        <v>1.988596</v>
      </c>
    </row>
    <row r="11" spans="1:6" x14ac:dyDescent="0.3">
      <c r="A11" s="5">
        <v>2017</v>
      </c>
      <c r="B11" s="5"/>
      <c r="C11" s="11">
        <v>1.856584</v>
      </c>
      <c r="D11" s="11">
        <v>0.31940400000000002</v>
      </c>
      <c r="E11" s="11">
        <v>2.1759879999999998</v>
      </c>
    </row>
    <row r="12" spans="1:6" x14ac:dyDescent="0.3">
      <c r="A12" s="5">
        <v>2018</v>
      </c>
      <c r="C12" s="11">
        <v>2.1021139999999998</v>
      </c>
      <c r="D12" s="11">
        <v>0.373224</v>
      </c>
      <c r="E12" s="11">
        <v>2.4753379999999998</v>
      </c>
    </row>
    <row r="13" spans="1:6" x14ac:dyDescent="0.3">
      <c r="A13" s="5">
        <v>2019</v>
      </c>
      <c r="B13" s="10"/>
      <c r="C13" s="11">
        <v>2.262073</v>
      </c>
      <c r="D13" s="11">
        <v>0.40351399999999998</v>
      </c>
      <c r="E13" s="11">
        <v>2.6655869999999999</v>
      </c>
    </row>
    <row r="14" spans="1:6" x14ac:dyDescent="0.3">
      <c r="A14" s="5">
        <v>2020</v>
      </c>
      <c r="B14" s="10"/>
      <c r="C14" s="11">
        <v>1.615942</v>
      </c>
      <c r="D14" s="11">
        <v>0.33888600000000002</v>
      </c>
      <c r="E14" s="11">
        <v>1.954828</v>
      </c>
    </row>
    <row r="15" spans="1:6" x14ac:dyDescent="0.3">
      <c r="A15" s="5">
        <v>2021</v>
      </c>
      <c r="B15" s="10"/>
      <c r="C15" s="11">
        <v>1.558467</v>
      </c>
      <c r="D15" s="11">
        <v>0.41864299999999999</v>
      </c>
      <c r="E15" s="11">
        <v>1.9771099999999999</v>
      </c>
    </row>
    <row r="16" spans="1:6" x14ac:dyDescent="0.3">
      <c r="A16" s="5">
        <v>2022</v>
      </c>
      <c r="C16" s="11">
        <v>1.5766659999999999</v>
      </c>
      <c r="D16" s="11">
        <v>0.383795</v>
      </c>
      <c r="E16" s="11">
        <v>1.960461</v>
      </c>
      <c r="F16" s="5"/>
    </row>
    <row r="17" spans="1:6" x14ac:dyDescent="0.3">
      <c r="A17" s="5">
        <v>2023</v>
      </c>
      <c r="C17" s="11">
        <v>1.7214</v>
      </c>
      <c r="D17" s="11">
        <v>0.43670599999999998</v>
      </c>
      <c r="E17" s="11">
        <v>2.1581060000000001</v>
      </c>
      <c r="F17" s="5"/>
    </row>
    <row r="18" spans="1:6" x14ac:dyDescent="0.3">
      <c r="A18" s="5">
        <v>2024</v>
      </c>
      <c r="C18" s="11">
        <v>1.8906676105344797</v>
      </c>
      <c r="D18" s="11">
        <v>0.472667</v>
      </c>
      <c r="E18" s="11">
        <v>2.3633346105344799</v>
      </c>
      <c r="F18" s="5"/>
    </row>
    <row r="19" spans="1:6" x14ac:dyDescent="0.3">
      <c r="A19" s="5">
        <v>2025</v>
      </c>
      <c r="C19" s="11">
        <v>2.041880501895224</v>
      </c>
      <c r="D19" s="11">
        <v>0.51046999999999998</v>
      </c>
      <c r="E19" s="11">
        <v>2.5523505018952237</v>
      </c>
    </row>
    <row r="20" spans="1:6" x14ac:dyDescent="0.3">
      <c r="A20" s="5">
        <v>2026</v>
      </c>
      <c r="C20" s="11">
        <v>2.2055678551405729</v>
      </c>
      <c r="D20" s="11">
        <v>0.55139199999999999</v>
      </c>
      <c r="E20" s="11">
        <v>2.7569598551405727</v>
      </c>
    </row>
    <row r="21" spans="1:6" x14ac:dyDescent="0.3">
      <c r="A21" s="5">
        <v>2027</v>
      </c>
      <c r="C21" s="11">
        <v>2.3681786360663484</v>
      </c>
      <c r="D21" s="11">
        <v>0.59204500000000004</v>
      </c>
      <c r="E21" s="11">
        <v>2.9602236360663481</v>
      </c>
    </row>
    <row r="22" spans="1:6" x14ac:dyDescent="0.3">
      <c r="A22" s="5">
        <v>2028</v>
      </c>
      <c r="C22" s="11">
        <v>2.509203714529344</v>
      </c>
      <c r="D22" s="11">
        <v>0.627301</v>
      </c>
      <c r="E22" s="11">
        <v>3.1365047145293441</v>
      </c>
    </row>
    <row r="23" spans="1:6" x14ac:dyDescent="0.3">
      <c r="A23" s="5">
        <v>2029</v>
      </c>
      <c r="C23" s="11">
        <v>2.6384090447504183</v>
      </c>
      <c r="D23" s="11">
        <v>0.65960200000000002</v>
      </c>
      <c r="E23" s="11">
        <v>3.2980110447504178</v>
      </c>
    </row>
    <row r="24" spans="1:6" x14ac:dyDescent="0.3">
      <c r="A24" s="5">
        <v>2030</v>
      </c>
      <c r="C24" s="11">
        <v>2.7613998313176711</v>
      </c>
      <c r="D24" s="11">
        <v>0.69035000000000002</v>
      </c>
      <c r="E24" s="11">
        <v>3.4517498313176711</v>
      </c>
    </row>
    <row r="25" spans="1:6" x14ac:dyDescent="0.3">
      <c r="A25" s="5">
        <v>2031</v>
      </c>
      <c r="C25" s="11">
        <v>2.8746198924909439</v>
      </c>
      <c r="D25" s="11">
        <v>0.71865500000000004</v>
      </c>
      <c r="E25" s="11">
        <v>3.5932748924909439</v>
      </c>
    </row>
    <row r="26" spans="1:6" x14ac:dyDescent="0.3">
      <c r="A26" s="5">
        <v>2032</v>
      </c>
      <c r="C26" s="11">
        <v>2.9775036222410569</v>
      </c>
      <c r="D26" s="11">
        <v>0.74437600000000004</v>
      </c>
      <c r="E26" s="11">
        <v>3.7218796222410568</v>
      </c>
    </row>
    <row r="27" spans="1:6" x14ac:dyDescent="0.3">
      <c r="A27" s="5">
        <v>2033</v>
      </c>
      <c r="C27" s="11">
        <v>3.0738713485823079</v>
      </c>
      <c r="D27" s="11">
        <v>0.76846800000000004</v>
      </c>
      <c r="E27" s="11">
        <v>3.8423393485823079</v>
      </c>
    </row>
    <row r="28" spans="1:6" x14ac:dyDescent="0.3">
      <c r="A28" s="5">
        <v>2034</v>
      </c>
      <c r="C28" s="11">
        <v>3.1638057137898286</v>
      </c>
      <c r="D28" s="11">
        <v>0.79095099999999996</v>
      </c>
      <c r="E28" s="11">
        <v>3.9547567137898287</v>
      </c>
    </row>
  </sheetData>
  <hyperlinks>
    <hyperlink ref="A1" location="Índice!A1" display="Voltar" xr:uid="{03573BE1-4811-4F69-9FCA-987453BAF5F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3151-D22C-4B08-9289-67137D558612}">
  <dimension ref="A1:F2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Índice!Q29</f>
        <v>Gráfico 7 – Frota circulante de automóveis e comerciais leves no Brasil</v>
      </c>
      <c r="D4" s="6"/>
      <c r="E4" s="6"/>
      <c r="F4" s="6"/>
    </row>
    <row r="6" spans="1:6" x14ac:dyDescent="0.3">
      <c r="A6" s="4" t="s">
        <v>3</v>
      </c>
      <c r="B6" s="4"/>
      <c r="C6" s="4" t="s">
        <v>40</v>
      </c>
      <c r="D6" s="4" t="s">
        <v>41</v>
      </c>
      <c r="E6" s="4" t="s">
        <v>12</v>
      </c>
    </row>
    <row r="7" spans="1:6" x14ac:dyDescent="0.3">
      <c r="A7" s="5"/>
      <c r="B7" s="5"/>
      <c r="C7" s="7" t="s">
        <v>2</v>
      </c>
      <c r="D7" s="7"/>
      <c r="E7" s="7"/>
    </row>
    <row r="8" spans="1:6" x14ac:dyDescent="0.3">
      <c r="A8" s="5">
        <v>2014</v>
      </c>
      <c r="B8" s="5"/>
      <c r="C8" s="11">
        <v>29.568837178650291</v>
      </c>
      <c r="D8" s="11">
        <v>6.4708205668332033</v>
      </c>
      <c r="E8" s="11">
        <v>36.039657745483495</v>
      </c>
    </row>
    <row r="9" spans="1:6" x14ac:dyDescent="0.3">
      <c r="A9" s="5">
        <v>2015</v>
      </c>
      <c r="B9" s="5"/>
      <c r="C9" s="11">
        <v>30.490195378018463</v>
      </c>
      <c r="D9" s="11">
        <v>6.9544262746631</v>
      </c>
      <c r="E9" s="11">
        <v>37.444621652681562</v>
      </c>
    </row>
    <row r="10" spans="1:6" x14ac:dyDescent="0.3">
      <c r="A10" s="5">
        <v>2016</v>
      </c>
      <c r="B10" s="5"/>
      <c r="C10" s="11">
        <v>30.791620803213284</v>
      </c>
      <c r="D10" s="11">
        <v>7.2969391537511239</v>
      </c>
      <c r="E10" s="11">
        <v>38.088559956964403</v>
      </c>
    </row>
    <row r="11" spans="1:6" x14ac:dyDescent="0.3">
      <c r="A11" s="5">
        <v>2017</v>
      </c>
      <c r="B11" s="5"/>
      <c r="C11" s="11">
        <v>30.854468806389018</v>
      </c>
      <c r="D11" s="11">
        <v>7.6435500291387584</v>
      </c>
      <c r="E11" s="11">
        <v>38.49801883552778</v>
      </c>
    </row>
    <row r="12" spans="1:6" x14ac:dyDescent="0.3">
      <c r="A12" s="5">
        <v>2018</v>
      </c>
      <c r="C12" s="11">
        <v>31.04601218103598</v>
      </c>
      <c r="D12" s="11">
        <v>8.0075655106559172</v>
      </c>
      <c r="E12" s="11">
        <v>39.053577691691899</v>
      </c>
    </row>
    <row r="13" spans="1:6" x14ac:dyDescent="0.3">
      <c r="A13" s="5">
        <v>2019</v>
      </c>
      <c r="B13" s="10"/>
      <c r="C13" s="11">
        <v>31.406302870805067</v>
      </c>
      <c r="D13" s="11">
        <v>8.349178359305391</v>
      </c>
      <c r="E13" s="11">
        <v>39.755481230110462</v>
      </c>
    </row>
    <row r="14" spans="1:6" x14ac:dyDescent="0.3">
      <c r="A14" s="5">
        <v>2020</v>
      </c>
      <c r="B14" s="10"/>
      <c r="C14" s="11">
        <v>31.513385200503066</v>
      </c>
      <c r="D14" s="11">
        <v>8.5930436806559545</v>
      </c>
      <c r="E14" s="11">
        <v>40.106428881159026</v>
      </c>
    </row>
    <row r="15" spans="1:6" x14ac:dyDescent="0.3">
      <c r="A15" s="5">
        <v>2021</v>
      </c>
      <c r="B15" s="10"/>
      <c r="C15" s="11">
        <v>31.308652321031214</v>
      </c>
      <c r="D15" s="11">
        <v>8.7182171754342566</v>
      </c>
      <c r="E15" s="11">
        <v>40.026869496465466</v>
      </c>
    </row>
    <row r="16" spans="1:6" x14ac:dyDescent="0.3">
      <c r="A16" s="5">
        <v>2022</v>
      </c>
      <c r="C16" s="11">
        <v>31.051535000207789</v>
      </c>
      <c r="D16" s="11">
        <v>8.8191845947234437</v>
      </c>
      <c r="E16" s="11">
        <v>39.870719594931231</v>
      </c>
      <c r="F16" s="5"/>
    </row>
    <row r="17" spans="1:6" x14ac:dyDescent="0.3">
      <c r="A17" s="5">
        <v>2023</v>
      </c>
      <c r="C17" s="11">
        <v>30.826016374552037</v>
      </c>
      <c r="D17" s="11">
        <v>8.9253277868673937</v>
      </c>
      <c r="E17" s="11">
        <v>39.751344161419432</v>
      </c>
      <c r="F17" s="5"/>
    </row>
    <row r="18" spans="1:6" x14ac:dyDescent="0.3">
      <c r="A18" s="5">
        <v>2024</v>
      </c>
      <c r="C18" s="11">
        <v>30.699535136373697</v>
      </c>
      <c r="D18" s="11">
        <v>9.0631626338584752</v>
      </c>
      <c r="E18" s="11">
        <v>39.762697770232172</v>
      </c>
      <c r="F18" s="5"/>
    </row>
    <row r="19" spans="1:6" x14ac:dyDescent="0.3">
      <c r="A19" s="5">
        <v>2025</v>
      </c>
      <c r="C19" s="11">
        <v>30.664783002255636</v>
      </c>
      <c r="D19" s="11">
        <v>9.2285882973224354</v>
      </c>
      <c r="E19" s="11">
        <v>39.893371299578071</v>
      </c>
    </row>
    <row r="20" spans="1:6" x14ac:dyDescent="0.3">
      <c r="A20" s="5">
        <v>2026</v>
      </c>
      <c r="C20" s="11">
        <v>30.747855398580747</v>
      </c>
      <c r="D20" s="11">
        <v>9.4286192793695101</v>
      </c>
      <c r="E20" s="11">
        <v>40.176474677950253</v>
      </c>
    </row>
    <row r="21" spans="1:6" x14ac:dyDescent="0.3">
      <c r="A21" s="5">
        <v>2027</v>
      </c>
      <c r="C21" s="11">
        <v>30.962453268372467</v>
      </c>
      <c r="D21" s="11">
        <v>9.6679525619377067</v>
      </c>
      <c r="E21" s="11">
        <v>40.630405830310174</v>
      </c>
    </row>
    <row r="22" spans="1:6" x14ac:dyDescent="0.3">
      <c r="A22" s="5">
        <v>2028</v>
      </c>
      <c r="C22" s="11">
        <v>31.302301590091911</v>
      </c>
      <c r="D22" s="11">
        <v>9.9435450654901274</v>
      </c>
      <c r="E22" s="11">
        <v>41.245846655582042</v>
      </c>
    </row>
    <row r="23" spans="1:6" x14ac:dyDescent="0.3">
      <c r="A23" s="5">
        <v>2029</v>
      </c>
      <c r="C23" s="11">
        <v>31.754616172985877</v>
      </c>
      <c r="D23" s="11">
        <v>10.24983529306839</v>
      </c>
      <c r="E23" s="11">
        <v>42.00445146605427</v>
      </c>
    </row>
    <row r="24" spans="1:6" x14ac:dyDescent="0.3">
      <c r="A24" s="5">
        <v>2030</v>
      </c>
      <c r="C24" s="11">
        <v>32.312051609499221</v>
      </c>
      <c r="D24" s="11">
        <v>10.583352949826752</v>
      </c>
      <c r="E24" s="11">
        <v>42.895404559325975</v>
      </c>
    </row>
    <row r="25" spans="1:6" x14ac:dyDescent="0.3">
      <c r="A25" s="5">
        <v>2031</v>
      </c>
      <c r="C25" s="11">
        <v>32.966833967507462</v>
      </c>
      <c r="D25" s="11">
        <v>10.941149298000278</v>
      </c>
      <c r="E25" s="11">
        <v>43.907983265507738</v>
      </c>
    </row>
    <row r="26" spans="1:6" x14ac:dyDescent="0.3">
      <c r="A26" s="5">
        <v>2032</v>
      </c>
      <c r="C26" s="11">
        <v>33.706090269842171</v>
      </c>
      <c r="D26" s="11">
        <v>11.31897695958655</v>
      </c>
      <c r="E26" s="11">
        <v>45.025067229428721</v>
      </c>
    </row>
    <row r="27" spans="1:6" x14ac:dyDescent="0.3">
      <c r="A27" s="5">
        <v>2033</v>
      </c>
      <c r="C27" s="11">
        <v>34.516409738315865</v>
      </c>
      <c r="D27" s="11">
        <v>11.712436269588848</v>
      </c>
      <c r="E27" s="11">
        <v>46.228846007904707</v>
      </c>
    </row>
    <row r="28" spans="1:6" x14ac:dyDescent="0.3">
      <c r="A28" s="5">
        <v>2034</v>
      </c>
      <c r="C28" s="11">
        <v>35.387131933615827</v>
      </c>
      <c r="D28" s="11">
        <v>12.117465613914725</v>
      </c>
      <c r="E28" s="11">
        <v>47.504597547530544</v>
      </c>
    </row>
    <row r="29" spans="1:6" x14ac:dyDescent="0.3">
      <c r="A29" s="5"/>
      <c r="C29" s="11"/>
      <c r="D29" s="11"/>
      <c r="E29" s="11"/>
    </row>
  </sheetData>
  <hyperlinks>
    <hyperlink ref="A1" location="Índice!A1" display="Voltar" xr:uid="{4DC2305C-66F7-4B5E-89BA-26019471A1F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9030-F37A-4FAB-B0C4-2C756557FF33}">
  <dimension ref="A1:F2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21875" defaultRowHeight="14.4" x14ac:dyDescent="0.3"/>
  <cols>
    <col min="1" max="1" width="13" style="2" customWidth="1"/>
    <col min="2" max="2" width="8.77734375" style="2" customWidth="1"/>
    <col min="3" max="6" width="15.77734375" style="2" customWidth="1"/>
    <col min="7" max="7" width="18.21875" style="2" customWidth="1"/>
    <col min="8" max="8" width="11.5546875" style="2" bestFit="1" customWidth="1"/>
    <col min="9" max="11" width="11.21875" style="2" customWidth="1"/>
    <col min="12" max="13" width="5.77734375" style="2" customWidth="1"/>
    <col min="14" max="14" width="11.5546875" style="2" bestFit="1" customWidth="1"/>
    <col min="15" max="17" width="11.21875" style="2" customWidth="1"/>
    <col min="18" max="18" width="5.77734375" style="2" customWidth="1"/>
    <col min="19" max="16384" width="9.21875" style="2"/>
  </cols>
  <sheetData>
    <row r="1" spans="1:6" x14ac:dyDescent="0.3">
      <c r="A1" s="1" t="s">
        <v>0</v>
      </c>
      <c r="B1" s="1"/>
    </row>
    <row r="2" spans="1:6" ht="21.75" customHeight="1" x14ac:dyDescent="0.3">
      <c r="B2" s="13" t="str">
        <f>Índice!N2</f>
        <v>Demanda de Energia dos Veículos Leves - 2025-2034</v>
      </c>
    </row>
    <row r="3" spans="1:6" ht="15" customHeight="1" x14ac:dyDescent="0.3"/>
    <row r="4" spans="1:6" x14ac:dyDescent="0.3">
      <c r="C4" s="6" t="str">
        <f>Índice!Q33</f>
        <v>Gráfico 8 – Projeção de licenciamento das novas tecnologias veiculares</v>
      </c>
      <c r="D4" s="6"/>
      <c r="E4" s="6"/>
      <c r="F4" s="6"/>
    </row>
    <row r="6" spans="1:6" x14ac:dyDescent="0.3">
      <c r="A6" s="4" t="s">
        <v>3</v>
      </c>
      <c r="B6" s="4"/>
      <c r="C6" s="4" t="s">
        <v>8</v>
      </c>
      <c r="D6" s="4" t="s">
        <v>9</v>
      </c>
      <c r="E6" s="4" t="s">
        <v>7</v>
      </c>
    </row>
    <row r="7" spans="1:6" x14ac:dyDescent="0.3">
      <c r="A7" s="5"/>
      <c r="B7" s="5"/>
      <c r="C7" s="7" t="s">
        <v>22</v>
      </c>
      <c r="D7" s="7"/>
      <c r="E7" s="7"/>
    </row>
    <row r="8" spans="1:6" x14ac:dyDescent="0.3">
      <c r="A8" s="5">
        <v>2018</v>
      </c>
      <c r="B8" s="5"/>
      <c r="C8" s="30">
        <v>1.5307000498517777E-3</v>
      </c>
      <c r="D8" s="30">
        <v>0</v>
      </c>
      <c r="E8" s="30">
        <v>7.1101401101586931E-5</v>
      </c>
    </row>
    <row r="9" spans="1:6" x14ac:dyDescent="0.3">
      <c r="A9" s="5">
        <v>2019</v>
      </c>
      <c r="B9" s="5"/>
      <c r="C9" s="30">
        <v>4.2414736288459223E-3</v>
      </c>
      <c r="D9" s="30">
        <v>0</v>
      </c>
      <c r="E9" s="30">
        <v>2.0183201948691898E-4</v>
      </c>
    </row>
    <row r="10" spans="1:6" x14ac:dyDescent="0.3">
      <c r="A10" s="5">
        <v>2020</v>
      </c>
      <c r="B10" s="5"/>
      <c r="C10" s="30">
        <v>9.661252525169849E-3</v>
      </c>
      <c r="D10" s="30">
        <v>0</v>
      </c>
      <c r="E10" s="30">
        <v>4.0975660662189182E-4</v>
      </c>
    </row>
    <row r="11" spans="1:6" x14ac:dyDescent="0.3">
      <c r="A11" s="5">
        <v>2021</v>
      </c>
      <c r="B11" s="5"/>
      <c r="C11" s="30">
        <v>1.0501186074624072E-2</v>
      </c>
      <c r="D11" s="30">
        <v>5.7968448897633418E-3</v>
      </c>
      <c r="E11" s="30">
        <v>1.4465558314914193E-3</v>
      </c>
    </row>
    <row r="12" spans="1:6" x14ac:dyDescent="0.3">
      <c r="A12" s="5">
        <v>2022</v>
      </c>
      <c r="C12" s="30">
        <v>1.5760068677724271E-2</v>
      </c>
      <c r="D12" s="30">
        <v>5.2783503471887476E-3</v>
      </c>
      <c r="E12" s="30">
        <v>4.3051098695663925E-3</v>
      </c>
    </row>
    <row r="13" spans="1:6" x14ac:dyDescent="0.3">
      <c r="A13" s="5">
        <v>2023</v>
      </c>
      <c r="B13" s="10"/>
      <c r="C13" s="30">
        <v>1.9465836173247777E-2</v>
      </c>
      <c r="D13" s="30">
        <v>1.4764955990881696E-2</v>
      </c>
      <c r="E13" s="30">
        <v>8.8417277076271762E-3</v>
      </c>
    </row>
    <row r="14" spans="1:6" x14ac:dyDescent="0.3">
      <c r="A14" s="5">
        <v>2024</v>
      </c>
      <c r="B14" s="10"/>
      <c r="C14" s="30">
        <v>2.3875690416214092E-2</v>
      </c>
      <c r="D14" s="30">
        <v>2.0511880490732999E-2</v>
      </c>
      <c r="E14" s="30">
        <v>2.7613626302474485E-2</v>
      </c>
    </row>
    <row r="15" spans="1:6" x14ac:dyDescent="0.3">
      <c r="A15" s="5">
        <v>2025</v>
      </c>
      <c r="B15" s="10"/>
      <c r="C15" s="30">
        <v>2.6320986208281237E-2</v>
      </c>
      <c r="D15" s="30">
        <v>2.1557939590289968E-2</v>
      </c>
      <c r="E15" s="30">
        <v>2.919757188137868E-2</v>
      </c>
    </row>
    <row r="16" spans="1:6" x14ac:dyDescent="0.3">
      <c r="A16" s="5">
        <v>2026</v>
      </c>
      <c r="C16" s="30">
        <v>2.7492355873678792E-2</v>
      </c>
      <c r="D16" s="30">
        <v>2.2603998689846933E-2</v>
      </c>
      <c r="E16" s="30">
        <v>3.0781517460282876E-2</v>
      </c>
      <c r="F16" s="5"/>
    </row>
    <row r="17" spans="1:6" x14ac:dyDescent="0.3">
      <c r="A17" s="5">
        <v>2027</v>
      </c>
      <c r="C17" s="30">
        <v>2.9222776832598399E-2</v>
      </c>
      <c r="D17" s="30">
        <v>2.3650057789403899E-2</v>
      </c>
      <c r="E17" s="30">
        <v>3.2365463039187074E-2</v>
      </c>
      <c r="F17" s="5"/>
    </row>
    <row r="18" spans="1:6" x14ac:dyDescent="0.3">
      <c r="A18" s="5">
        <v>2028</v>
      </c>
      <c r="C18" s="30">
        <v>3.1776151648341425E-2</v>
      </c>
      <c r="D18" s="30">
        <v>2.4696116888960867E-2</v>
      </c>
      <c r="E18" s="30">
        <v>3.3949408618091273E-2</v>
      </c>
      <c r="F18" s="5"/>
    </row>
    <row r="19" spans="1:6" x14ac:dyDescent="0.3">
      <c r="A19" s="5">
        <v>2029</v>
      </c>
      <c r="C19" s="30">
        <v>3.5536883321725866E-2</v>
      </c>
      <c r="D19" s="30">
        <v>2.5742175988517833E-2</v>
      </c>
      <c r="E19" s="30">
        <v>3.5533354196995465E-2</v>
      </c>
    </row>
    <row r="20" spans="1:6" x14ac:dyDescent="0.3">
      <c r="A20" s="5">
        <v>2030</v>
      </c>
      <c r="C20" s="30">
        <v>4.1059232628136745E-2</v>
      </c>
      <c r="D20" s="30">
        <v>2.6788235088074798E-2</v>
      </c>
      <c r="E20" s="30">
        <v>3.7117299775899663E-2</v>
      </c>
    </row>
    <row r="21" spans="1:6" x14ac:dyDescent="0.3">
      <c r="A21" s="5">
        <v>2031</v>
      </c>
      <c r="C21" s="30">
        <v>4.9129050290602147E-2</v>
      </c>
      <c r="D21" s="30">
        <v>2.7834294187631767E-2</v>
      </c>
      <c r="E21" s="30">
        <v>3.8701245354803855E-2</v>
      </c>
    </row>
    <row r="22" spans="1:6" x14ac:dyDescent="0.3">
      <c r="A22" s="5">
        <v>2032</v>
      </c>
      <c r="C22" s="30">
        <v>6.0829707300875516E-2</v>
      </c>
      <c r="D22" s="30">
        <v>2.8880353287188732E-2</v>
      </c>
      <c r="E22" s="30">
        <v>4.0285190933708054E-2</v>
      </c>
    </row>
    <row r="23" spans="1:6" x14ac:dyDescent="0.3">
      <c r="A23" s="5">
        <v>2033</v>
      </c>
      <c r="C23" s="30">
        <v>7.7585151876939817E-2</v>
      </c>
      <c r="D23" s="30">
        <v>2.9926412386745697E-2</v>
      </c>
      <c r="E23" s="30">
        <v>4.1869136512612246E-2</v>
      </c>
    </row>
    <row r="24" spans="1:6" x14ac:dyDescent="0.3">
      <c r="A24" s="5">
        <v>2034</v>
      </c>
      <c r="C24" s="30">
        <v>0.10111585129064606</v>
      </c>
      <c r="D24" s="30">
        <v>3.0972471486302666E-2</v>
      </c>
      <c r="E24" s="30">
        <v>4.3453082091516444E-2</v>
      </c>
    </row>
  </sheetData>
  <hyperlinks>
    <hyperlink ref="A1" location="Índice!A1" display="Voltar" xr:uid="{9162A1ED-0FB5-4449-A273-AA416B1D50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739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62F5DDF0-F98E-49F1-BB77-DA1E450022E1}"/>
</file>

<file path=customXml/itemProps2.xml><?xml version="1.0" encoding="utf-8"?>
<ds:datastoreItem xmlns:ds="http://schemas.openxmlformats.org/officeDocument/2006/customXml" ds:itemID="{46FBC010-0273-40B6-B0F4-76B8BEA50598}"/>
</file>

<file path=customXml/itemProps3.xml><?xml version="1.0" encoding="utf-8"?>
<ds:datastoreItem xmlns:ds="http://schemas.openxmlformats.org/officeDocument/2006/customXml" ds:itemID="{90350772-649F-41BF-B01A-3A94A3375D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2</vt:i4>
      </vt:variant>
    </vt:vector>
  </HeadingPairs>
  <TitlesOfParts>
    <vt:vector size="18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Índice!_Ref9848671</vt:lpstr>
      <vt:lpstr>Índice!_Ref9849419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com os dados abertos da publicação Demanda de Energia dos Veículos Leves</dc:title>
  <dc:creator/>
  <cp:lastModifiedBy/>
  <dcterms:created xsi:type="dcterms:W3CDTF">2006-09-16T00:00:00Z</dcterms:created>
  <dcterms:modified xsi:type="dcterms:W3CDTF">2025-03-21T20:26:27Z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bbe571229941425c99d66a962b2aece2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</Properties>
</file>